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420" yWindow="3420" windowWidth="19440" windowHeight="11385"/>
  </bookViews>
  <sheets>
    <sheet name="Arkusz1" sheetId="1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6"/>
  <c r="I27"/>
  <c r="I28"/>
  <c r="I29"/>
  <c r="I30"/>
  <c r="I33"/>
  <c r="I34"/>
  <c r="I35"/>
  <c r="I36"/>
  <c r="I37"/>
  <c r="I38"/>
  <c r="I39"/>
  <c r="I40"/>
  <c r="I41"/>
  <c r="I42"/>
  <c r="I43"/>
  <c r="I46"/>
  <c r="I47"/>
  <c r="I48"/>
  <c r="I49"/>
  <c r="I50"/>
  <c r="I51"/>
  <c r="I52"/>
  <c r="I53"/>
  <c r="I54"/>
  <c r="I55"/>
  <c r="I58"/>
  <c r="I59"/>
  <c r="I60"/>
  <c r="I61"/>
  <c r="I62"/>
  <c r="I63"/>
  <c r="I66"/>
  <c r="I67"/>
  <c r="I68"/>
  <c r="I69"/>
  <c r="I70"/>
  <c r="I71"/>
  <c r="I72"/>
  <c r="I73"/>
  <c r="I74"/>
  <c r="I75"/>
  <c r="I78"/>
  <c r="I79"/>
  <c r="I82"/>
  <c r="I83"/>
  <c r="I84"/>
  <c r="I85"/>
  <c r="I86"/>
  <c r="I87"/>
  <c r="I88"/>
  <c r="I89"/>
  <c r="I90"/>
  <c r="I91"/>
  <c r="I92"/>
  <c r="I93"/>
  <c r="I94"/>
  <c r="I95"/>
  <c r="I96"/>
  <c r="I99"/>
  <c r="I100"/>
  <c r="I101"/>
  <c r="I102"/>
  <c r="I103"/>
  <c r="I104"/>
  <c r="I105"/>
  <c r="I106"/>
  <c r="I107"/>
  <c r="I108"/>
  <c r="I109"/>
  <c r="I112"/>
  <c r="I113"/>
  <c r="I114"/>
  <c r="I115"/>
  <c r="I116"/>
  <c r="I117"/>
  <c r="I118"/>
  <c r="I119"/>
  <c r="I120"/>
  <c r="I121"/>
  <c r="I122"/>
  <c r="I123"/>
  <c r="I124"/>
  <c r="I4"/>
  <c r="F58"/>
  <c r="I125" l="1"/>
  <c r="I110"/>
  <c r="I97"/>
  <c r="I80"/>
  <c r="I76"/>
  <c r="I64"/>
  <c r="I56"/>
  <c r="I44"/>
  <c r="I31"/>
  <c r="I24"/>
  <c r="H112"/>
  <c r="H124"/>
  <c r="H123"/>
  <c r="H122"/>
  <c r="H121"/>
  <c r="H120"/>
  <c r="H119"/>
  <c r="H118"/>
  <c r="H117"/>
  <c r="H116"/>
  <c r="H115"/>
  <c r="H114"/>
  <c r="H113"/>
  <c r="H99"/>
  <c r="H109"/>
  <c r="H108"/>
  <c r="H107"/>
  <c r="H106"/>
  <c r="H105"/>
  <c r="H104"/>
  <c r="H103"/>
  <c r="H102"/>
  <c r="H101"/>
  <c r="H100"/>
  <c r="H83"/>
  <c r="H84"/>
  <c r="H85"/>
  <c r="H86"/>
  <c r="H87"/>
  <c r="H88"/>
  <c r="H89"/>
  <c r="H90"/>
  <c r="H91"/>
  <c r="H92"/>
  <c r="H93"/>
  <c r="H94"/>
  <c r="H96"/>
  <c r="H95"/>
  <c r="H72"/>
  <c r="H73"/>
  <c r="H66"/>
  <c r="H67"/>
  <c r="H68"/>
  <c r="H69"/>
  <c r="H70"/>
  <c r="H71"/>
  <c r="H74"/>
  <c r="H75"/>
  <c r="H63"/>
  <c r="H62"/>
  <c r="H61"/>
  <c r="H60"/>
  <c r="H59"/>
  <c r="H58"/>
  <c r="H55"/>
  <c r="H54"/>
  <c r="H53"/>
  <c r="H52"/>
  <c r="H51"/>
  <c r="H50"/>
  <c r="H49"/>
  <c r="H48"/>
  <c r="H47"/>
  <c r="H46"/>
  <c r="H43"/>
  <c r="H42"/>
  <c r="H41"/>
  <c r="H40"/>
  <c r="H39"/>
  <c r="H38"/>
  <c r="H37"/>
  <c r="H36"/>
  <c r="H35"/>
  <c r="H34"/>
  <c r="H33"/>
  <c r="H30"/>
  <c r="H29"/>
  <c r="H28"/>
  <c r="H27"/>
  <c r="H26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I126" l="1"/>
  <c r="I127" s="1"/>
  <c r="I129" s="1"/>
  <c r="I128" s="1"/>
  <c r="H125"/>
  <c r="H44"/>
  <c r="H64"/>
  <c r="H24"/>
  <c r="H31"/>
  <c r="H76"/>
  <c r="H110"/>
  <c r="H97"/>
  <c r="H56"/>
  <c r="H126" l="1"/>
  <c r="H127" s="1"/>
  <c r="H129" s="1"/>
  <c r="H128" s="1"/>
</calcChain>
</file>

<file path=xl/sharedStrings.xml><?xml version="1.0" encoding="utf-8"?>
<sst xmlns="http://schemas.openxmlformats.org/spreadsheetml/2006/main" count="455" uniqueCount="313">
  <si>
    <t>Lp.</t>
  </si>
  <si>
    <t>Podstawa</t>
  </si>
  <si>
    <t>Opis</t>
  </si>
  <si>
    <t>Cena jedn.</t>
  </si>
  <si>
    <t>Przebudowa 1602W</t>
  </si>
  <si>
    <t>Roboty przygotowawcze</t>
  </si>
  <si>
    <t>1 d.1.1</t>
  </si>
  <si>
    <t>KNNR 1 0111-01</t>
  </si>
  <si>
    <t>Roboty pomiarowe przy liniowych robotach ziemnych - trasa dróg w terenie równinnym.</t>
  </si>
  <si>
    <t>km</t>
  </si>
  <si>
    <t>2 d.1.1</t>
  </si>
  <si>
    <t>KNR 2-01 0109-03</t>
  </si>
  <si>
    <t>Ręczne ścinanie i karczowanie zagajników rzadkich</t>
  </si>
  <si>
    <t>m2</t>
  </si>
  <si>
    <t>3 d.1.1</t>
  </si>
  <si>
    <t>KNR 2-01 0103-01</t>
  </si>
  <si>
    <t>Ścinanie drzew piłą mechaniczną (śr. 10-15 cm)</t>
  </si>
  <si>
    <t>szt.</t>
  </si>
  <si>
    <t>4 d.1.1</t>
  </si>
  <si>
    <t>KNR 2-01 0103-02</t>
  </si>
  <si>
    <t>Ścinanie drzew piłą mechaniczną (śr. 16-25 cm)</t>
  </si>
  <si>
    <t>5 d.1.1</t>
  </si>
  <si>
    <t>KNR 2-01 0105-01</t>
  </si>
  <si>
    <t>Mechaniczne karczowanie pni (śr. 10-15 cm)</t>
  </si>
  <si>
    <t>6 d.1.1</t>
  </si>
  <si>
    <t>KNR 2-01 0105-02</t>
  </si>
  <si>
    <t>Mechaniczne karczowanie pni (śr. 16-25 cm)</t>
  </si>
  <si>
    <t>7 d.1.1</t>
  </si>
  <si>
    <t>KNR 2-01 0110-01</t>
  </si>
  <si>
    <t>Wywożenie dłużyc na odległość do 2 km</t>
  </si>
  <si>
    <t>m3</t>
  </si>
  <si>
    <t>8 d.1.1</t>
  </si>
  <si>
    <t>KNR 2-01 0110-02</t>
  </si>
  <si>
    <t>Wywożenie karpiny na odległość do 2 km</t>
  </si>
  <si>
    <t>mp</t>
  </si>
  <si>
    <t>9 d.1.1</t>
  </si>
  <si>
    <t>KNR 2-01 0110-03 analogia</t>
  </si>
  <si>
    <t>Wywożenie gałęzi oraz krzaków na odległość do 2 km</t>
  </si>
  <si>
    <t>10 d.1.1</t>
  </si>
  <si>
    <t>KNR 2-01 0110-04</t>
  </si>
  <si>
    <t>Wywożenie dłużyc - dodatek za każde dalsze 0.5 km wywozu Krotność = 6</t>
  </si>
  <si>
    <t>11 d.1.1</t>
  </si>
  <si>
    <t>KNR 2-01 0110-05</t>
  </si>
  <si>
    <t>Wywożenie karpiny, gałęzi - dodatek za każde dalsze 0.5 km wywozu Krotność = 6</t>
  </si>
  <si>
    <t>12 d.1.1</t>
  </si>
  <si>
    <t xml:space="preserve">KNR AT-03 0101-01 KNR 2-31 z.o.2.13. 9902-01 </t>
  </si>
  <si>
    <t>Roboty remontowe - cięcie piłą nawierzchni bitumicznych na gł. do 5 cm 26-75 pojazdów na godzinę</t>
  </si>
  <si>
    <t>m</t>
  </si>
  <si>
    <t>13 d.1.1</t>
  </si>
  <si>
    <t>KNR 2-31 0807-01 analogia</t>
  </si>
  <si>
    <t>Rozebranie nawierzchni z kostki betonowej (ze spoinami wypełnionymi piaskiem) na podsypce piaskowej</t>
  </si>
  <si>
    <t>14 d.1.1</t>
  </si>
  <si>
    <t>KNR 2-31 0802-07</t>
  </si>
  <si>
    <t>Mechaniczne rozebranie podbudów z kruszywa kamiennego o grubości 15 cm</t>
  </si>
  <si>
    <t>15 d.1.1</t>
  </si>
  <si>
    <t>KNR 2-31 0813-01</t>
  </si>
  <si>
    <t>Rozebranie krawężników betonowych 15x30 cm na podsypce piaskowej</t>
  </si>
  <si>
    <t>16 d.1.1</t>
  </si>
  <si>
    <t>KNR 2-31 0812-03</t>
  </si>
  <si>
    <t>Rozebranie ław pod krawężniki z betonu</t>
  </si>
  <si>
    <t>17 d.1.1</t>
  </si>
  <si>
    <t>kalkulacja własna</t>
  </si>
  <si>
    <t>Rozbióka wiaty przytankowej w konstrukcji murowanej z dachem pokrytym papą</t>
  </si>
  <si>
    <t>szt</t>
  </si>
  <si>
    <t>18 d.1.1</t>
  </si>
  <si>
    <t>KNR 2-31 0814-02</t>
  </si>
  <si>
    <t>Rozebranie obrzeży 8x30 cm na podsypce piaskowej</t>
  </si>
  <si>
    <t>19 d.1.1</t>
  </si>
  <si>
    <t>KNR 2-01 0206-01 analogia</t>
  </si>
  <si>
    <t>Wywóz materiału z rozbiórki samochodami samowyładowczymi na odległość do 1 km</t>
  </si>
  <si>
    <t>20 d.1.1</t>
  </si>
  <si>
    <t>KNR 2-01 0214-03 analogia</t>
  </si>
  <si>
    <t>Wywóz  materiału z rozbiórki samochodami samowyładowczymi - za każdy nast. 0,5 km Krotność = 8</t>
  </si>
  <si>
    <t>Razem dział: Roboty przygotowawcze</t>
  </si>
  <si>
    <t xml:space="preserve">Roboty ziemne  </t>
  </si>
  <si>
    <t>21 d.1.2</t>
  </si>
  <si>
    <t>KNR 2-01 0206-01</t>
  </si>
  <si>
    <t>Zdjęcie warstwy humusu gr. 30 cm - roboty ziemne wykon.koparkami podsiębiernymi o poj.łyżki 0.40 m3 w gr.kat.I-II z transp.urobku samochod.samowyładowczymi na odległość do 1 km</t>
  </si>
  <si>
    <t>22 d.1.2</t>
  </si>
  <si>
    <t>KNR 2-01 0214-03</t>
  </si>
  <si>
    <t>Zdjęcie warstwy humusu gr. 30 cm - Nakłady uzupełn.za każde dalsze rozp. 0.5 km transportu ponad 1 km samochodami samowyładowczymi po drogach utwardzonych gruntu kat.I-II Krotność = 8</t>
  </si>
  <si>
    <t>23 d.1.2</t>
  </si>
  <si>
    <t>Roboty ziemne wykon.koparkami podsiębiernymi o poj.łyżki 0.40 m3 w gr.kat.I-II z transp.urobku samochod.samowyładowczymi na odległość do 1 km</t>
  </si>
  <si>
    <t>24 d.1.2</t>
  </si>
  <si>
    <t>KNR 2-01 0201-01</t>
  </si>
  <si>
    <t>Wykonanie nasypów - Roboty ziemne wykonywane koparkami przedsiębiernymi o poj. łyżki 0.15 m3 w gruncie kat. I-II z transportem urobku samochodami samowyładowczymi na odległość do 1 km</t>
  </si>
  <si>
    <t>25 d.1.2</t>
  </si>
  <si>
    <t>KNR 2-01 0314-01 analogia</t>
  </si>
  <si>
    <t>Formowanie nasypów pod chodnik - nasyp z piasku (po jego przesianiu) pochodzącego z wykopu</t>
  </si>
  <si>
    <t xml:space="preserve">Razem dział: Roboty ziemne  </t>
  </si>
  <si>
    <t>Podbudowy</t>
  </si>
  <si>
    <t>26 d.1.3</t>
  </si>
  <si>
    <t>KNNR 6 0103-03</t>
  </si>
  <si>
    <t>Profilowanie i zagęszczanie podłoża wykonywane mechanicznie w gruncie kat. II-IV pod warstwy konstrukcyjne nawierzchni</t>
  </si>
  <si>
    <t>27 d.1.3</t>
  </si>
  <si>
    <t>KNR 2-31 0104-01 analogia</t>
  </si>
  <si>
    <t>TYP I-4 - warstwa ulepszonego podłoża z pospółki CBR&gt;20% o grubości pozagęszczęniu 25cm</t>
  </si>
  <si>
    <t>28 d.1.3</t>
  </si>
  <si>
    <t>TYP I-3, IV- warstwa ulepszonego podłoża z pospółki CBR&gt;20% o grubości pozagęszczęniu 22cm</t>
  </si>
  <si>
    <t>29 d.1.3</t>
  </si>
  <si>
    <t>TYP III, V - warstwa ulepszonego podłoża z pospółki CBR&gt;20% o grubości pozagęszczęniu 15cm</t>
  </si>
  <si>
    <t>30 d.1.3</t>
  </si>
  <si>
    <t>KNR 2-31 0111-01 analogia</t>
  </si>
  <si>
    <t>TYP l-2 do I-4  - Warstwa mrozoochronna z kruszywa naturalnego stabilizowanego cementem Rm=2,5 MPa - grubość podbudowy po zagęszczeniu 12 cm</t>
  </si>
  <si>
    <t>31 d.1.3</t>
  </si>
  <si>
    <t>KNR 2-31 0111-02 analogia</t>
  </si>
  <si>
    <t>TYP l-2 do I-3 - Warstwa mrozoochronna z kruszywa naturalnego stabilizowanego cementem Rm=2,5 MPa - za każdy kolejny 1 cm po zagęszczeniu Krotność = 3</t>
  </si>
  <si>
    <t>32 d.1.3</t>
  </si>
  <si>
    <t>TYP l-4  - Warstwa mrozoochronna z kruszywa naturalnego stabilizowanego cementem Rm=2,5 MPa - za każdy kolejny 1 cm po zagęszczeniu Krotność = 8</t>
  </si>
  <si>
    <t>33 d.1.3</t>
  </si>
  <si>
    <t>KNR 2-31 0114-05</t>
  </si>
  <si>
    <t>TYP l-1 do I-4, III, IV, V - Podbudowa z kruszywa łamanego 0-31,5 stabilizowanego mechanicznie o grubości po zagęszczeniu 15 cm</t>
  </si>
  <si>
    <t>34 d.1.3</t>
  </si>
  <si>
    <t>KNR 2-31 0114-06</t>
  </si>
  <si>
    <t>TYP l-1 do I-4, V - Podbudowa z kruszywa łamanego 0-31,5 stabilizowanego mechanicznie - za każdy dalszy 1 cm grubości po zagęszczeniu Krotność = 5</t>
  </si>
  <si>
    <t>35 d.1.3</t>
  </si>
  <si>
    <t>KNR 2-31 0114-03</t>
  </si>
  <si>
    <t>Typ ll - Konstrukcja nawierzchni chodnika / Typ lla - Konstrukcja nawierzchni chodnika z płytką typu "Brajl"- Podbudowa z kruszywa naturalnego - warstwa górna o grubości po zagęszczeniu 8 cm</t>
  </si>
  <si>
    <t>36 d.1.3</t>
  </si>
  <si>
    <t>KNR 2-31 0114-04</t>
  </si>
  <si>
    <t>Typ ll - Konstrukcja nawierzchni chodnika / Typ lla - Konstrukcja nawierzchni chodnika z płytką typu "Brajl"- Podbudowa z kruszywa naturalnego - warstwa górna - za każdy dalszy 1 cm grubości po zagęszczeniu Krotność = 7</t>
  </si>
  <si>
    <t>Razem dział: Podbudowy</t>
  </si>
  <si>
    <t>Nawierzchnie</t>
  </si>
  <si>
    <t>37 d.1.4</t>
  </si>
  <si>
    <t>KNR AT-03 0202-02</t>
  </si>
  <si>
    <t>Mechaniczne oczyszczenie i skropienie emulsją asfaltową na zimno podbudowy lub nawierzchni bitumicznej; zużycie emulsji 0,5 kg/m2</t>
  </si>
  <si>
    <t>38 d.1.4</t>
  </si>
  <si>
    <t>KNNR 6 0110-03</t>
  </si>
  <si>
    <t>Typ I-1 do I-4 - Warstwa wyrównawcza z betonu asfaltowego AC 16 W</t>
  </si>
  <si>
    <t>t</t>
  </si>
  <si>
    <t>39 d.1.4</t>
  </si>
  <si>
    <t>Typ la, I-1 do I-4 - Warstwa wiążąca z betonu asfaltowego AC 16 W - gr. 4 cm</t>
  </si>
  <si>
    <t>40 d.1.4</t>
  </si>
  <si>
    <t>KNNR 6 0309-02</t>
  </si>
  <si>
    <t>Typ la, I-1 do I-4 -Warstwa ścieralna z AC 11 S - gr. 4 cm</t>
  </si>
  <si>
    <t>41 d.1.4</t>
  </si>
  <si>
    <t>KNR 2-31 0511-02</t>
  </si>
  <si>
    <t>Typ ll - Konstrukcja nawierzchni chodnika - Warstwa ścieralna z kostki betonowej gr. 6 cm na podsypce cementowo - piaskowej 1:4 gr. 3 cm</t>
  </si>
  <si>
    <t>42 d.1.4</t>
  </si>
  <si>
    <t>KNR 2-31 0511-03</t>
  </si>
  <si>
    <t>Typ lII, V - Warstwa ścieralna z kostki betonowej gr. 8 cm na podsypce cementowo - piaskowej 1:4 gr. 3 cm</t>
  </si>
  <si>
    <t>43 d.1.4</t>
  </si>
  <si>
    <t>KNR 2-31 0511-03 analogia</t>
  </si>
  <si>
    <t>Typ lII (nawierzchnia zjadów do przełożenia)- Warstwa ścieralna z kostki betonowej gr. 8 cm na podsypce cementowo - piaskowej 1:4 gr. 3 cm</t>
  </si>
  <si>
    <t>44 d.1.4</t>
  </si>
  <si>
    <t>Typ lla - Warstwa ścieralna z żółtych płytek z wypustkami gr. 5 cm na podsypce cementowo - piaskowej 1:4 gr. 4 cm</t>
  </si>
  <si>
    <t>45 d.1.4</t>
  </si>
  <si>
    <t>KNR 2-31 0202-09 analogia</t>
  </si>
  <si>
    <t>46 d.1.4</t>
  </si>
  <si>
    <t>KNR 2-31 0202-10 analogia</t>
  </si>
  <si>
    <t>Razem dział: Nawierzchnie</t>
  </si>
  <si>
    <t>Elementy ulic</t>
  </si>
  <si>
    <t>47 d.1.5</t>
  </si>
  <si>
    <t>KNR 2-31 0402-04</t>
  </si>
  <si>
    <t>Ława betonowa z oporem (beton C12/15) pod krawężniki oraz oporniki</t>
  </si>
  <si>
    <t>48 d.1.5</t>
  </si>
  <si>
    <t>KNR 2-31 0403-03</t>
  </si>
  <si>
    <t>Krawężniki betonowe uliczne wystające o wymiarach 15x30 cm na podsypce cementowo-piaskowej</t>
  </si>
  <si>
    <t>49 d.1.5</t>
  </si>
  <si>
    <t>KNR 2-31 0403-03 analogia</t>
  </si>
  <si>
    <t>Krawężniki betonowe uliczne najazdowe o wym. 15x22 cm na podsypce cem.piaskowej</t>
  </si>
  <si>
    <t>50 d.1.5</t>
  </si>
  <si>
    <t>KNR 2-31 0403-05</t>
  </si>
  <si>
    <t>Opornik betonowy wtopiony o wym. 12x25 cm na podsypce cem.piaskowej</t>
  </si>
  <si>
    <t>51 d.1.5</t>
  </si>
  <si>
    <t>KNR 13-12 1504-04</t>
  </si>
  <si>
    <t>Obrzeża betonowe 8x30 na podsypce cementowo piaskowej z ławą betonową</t>
  </si>
  <si>
    <t>52 d.1.5</t>
  </si>
  <si>
    <t>KNR AT-03 0402-02</t>
  </si>
  <si>
    <t>Ścieki uliczne z kostki brukowej betonowej w trzech rzędach na ławie betonowej (beton C 12/15)</t>
  </si>
  <si>
    <t>Razem dział: Elementy ulic</t>
  </si>
  <si>
    <t>Oznakowanie i elementy bezpieczeństwa ruchu</t>
  </si>
  <si>
    <t>53 d.1.6</t>
  </si>
  <si>
    <t>KNR 2-31 0818-08</t>
  </si>
  <si>
    <t>Rozebranie słupków do znaków</t>
  </si>
  <si>
    <t>54 d.1.6</t>
  </si>
  <si>
    <t>KNR 2-31 0704-01</t>
  </si>
  <si>
    <t>Bariery ochronne stalowe U-14a</t>
  </si>
  <si>
    <t>55 d.1.6</t>
  </si>
  <si>
    <t>KNR 2-31 0701-01</t>
  </si>
  <si>
    <t>Poręcze ochronne sztywne z pochwytem i przeciągiem z kątowników 45x30x4 mm o rozstawie słupków z kątowników 60x40x5 mm 1.5 m - U-11a</t>
  </si>
  <si>
    <t>56 d.1.6</t>
  </si>
  <si>
    <t>KNR 2-31 0702-01</t>
  </si>
  <si>
    <t>Słupki proste do znaków drogowych z rur stalowych wraz z montażem o śr. 50 mm</t>
  </si>
  <si>
    <t>57 d.1.6</t>
  </si>
  <si>
    <t>KNR 2-31 0703-01</t>
  </si>
  <si>
    <t>Przymocowanie tablic znaków drogowych zakazu, nakazu, ostrzegawczych, informacyjnych o powierzchni do 0.3 m2 (folia I generacji)</t>
  </si>
  <si>
    <t>58 d.1.6</t>
  </si>
  <si>
    <t>KNR 2-31 0703-02</t>
  </si>
  <si>
    <t>Przymocowanie tablic znaków drogowych zakazu, nakazu, ostrzegawczych, informacyjnych o powierzchni ponad 0.3 m2 (folia l generacji)</t>
  </si>
  <si>
    <t>59 d.1.6</t>
  </si>
  <si>
    <t>KNR 2-31 0703-02 analogia</t>
  </si>
  <si>
    <t>Aktywne znaki D-6 (LED) (komplet dla jednego przejścia dla pieszych)</t>
  </si>
  <si>
    <t>kpl.</t>
  </si>
  <si>
    <t>60 d.1.6</t>
  </si>
  <si>
    <t>Przymocowanie tablic znaków drogowych zakazu,nakazu,ostrzegawczych,informacyjnych o pow. ponad 0.3 m2  (folia II generacji)</t>
  </si>
  <si>
    <t>61 d.1.6</t>
  </si>
  <si>
    <t>KNR 2-31 0706-02 analogia</t>
  </si>
  <si>
    <t>Oznakowanie poziome - mechaniczne malowanie linii segregacyjnych i krawędziowych ciągłych na jezdni farbą chlorokauczukową</t>
  </si>
  <si>
    <t>62 d.1.6</t>
  </si>
  <si>
    <t>Lampa hybrydowa LED 40W</t>
  </si>
  <si>
    <t>Razem dział: Oznakowanie i elementy bezpieczeństwa ruchu</t>
  </si>
  <si>
    <t>Roboty pozostałe</t>
  </si>
  <si>
    <t>63 d.1.7</t>
  </si>
  <si>
    <t>KNR 2-01 0510-01</t>
  </si>
  <si>
    <t>Humusowanie z obsianiem przy grub.warstwy humusu 5 cm</t>
  </si>
  <si>
    <t>64 d.1.7</t>
  </si>
  <si>
    <t>KNR 2-01 0510-02</t>
  </si>
  <si>
    <t>Humusowanie z obsianiem dodatek za każde nast.5 cm humusu</t>
  </si>
  <si>
    <t>Razem dział: Roboty pozostałe</t>
  </si>
  <si>
    <t>Elementy odwodnienia</t>
  </si>
  <si>
    <t>Drenaż - budowa</t>
  </si>
  <si>
    <t>65 d.1.8.1</t>
  </si>
  <si>
    <t>KNR 2-01 0317-0401</t>
  </si>
  <si>
    <t>Wykopy liniowe o ścianach pionowych pod fundamenty, rurociągi, kolektory w gruntach suchych kat.I-II z wydobyciem urobku łopatą lub wyciągiem ręcznym; głębokość do 3.0 m, wykop pod kanał szerokość 1,5m</t>
  </si>
  <si>
    <t>66 d.1.8.1</t>
  </si>
  <si>
    <t>KNNR 1 0313-01</t>
  </si>
  <si>
    <t>Pełne umocnienie ścian wykopów wraz z rozbiórką palami szalunkowymi stalowymi (wypraskami) w gruntach suchych ; wyk.o szer.do 1 m i głęb.do 3.0 m; grunt kat. I-IV</t>
  </si>
  <si>
    <t>67 d.1.8.1</t>
  </si>
  <si>
    <t>KNR 2-18 0501-01</t>
  </si>
  <si>
    <t>Kanały rurowe - podłoża z materiałów sypkich o grubości 10 cm</t>
  </si>
  <si>
    <t>68 d.1.8.1</t>
  </si>
  <si>
    <t>KNNR 4 1308-01</t>
  </si>
  <si>
    <t>Kanały z rur PEHD, perforowanej 220st łączonych na wcisk o śr. zewn. 300 mm</t>
  </si>
  <si>
    <t>69 d.1.8.1</t>
  </si>
  <si>
    <t>Kanały z rur PEHD, perforowanej 220st łączonych na wcisk o śr. zewn. 400 mm</t>
  </si>
  <si>
    <t>70 d.1.8.1</t>
  </si>
  <si>
    <t>KNR 2-28 0501-09</t>
  </si>
  <si>
    <t>Obsypka rurociągu - zasypka filtracyjna, żwir 8-16</t>
  </si>
  <si>
    <t>71 d.1.8.1</t>
  </si>
  <si>
    <t>Warstwa z piasku grubego gr. min. 20 cm.</t>
  </si>
  <si>
    <t>72 d.1.8.1</t>
  </si>
  <si>
    <t>KNR-W 2-18 0524-02</t>
  </si>
  <si>
    <t>Wpusty uliczne betonowe o śr.500 mm</t>
  </si>
  <si>
    <t>73 d.1.8.1</t>
  </si>
  <si>
    <t>KNNR 4 1308-02</t>
  </si>
  <si>
    <t>Kanały z rur PVC łączonych na wcisk o śr. zewn. 200 mm</t>
  </si>
  <si>
    <t>74 d.1.8.1</t>
  </si>
  <si>
    <t>KNR 2-01 0621-01 analogia</t>
  </si>
  <si>
    <t>Studzienki rewizyjne z PP - śr. 600 mm w gr.kat.I-II</t>
  </si>
  <si>
    <t>75 d.1.8.1</t>
  </si>
  <si>
    <t>KNR 2-18 0501-03 analogia</t>
  </si>
  <si>
    <t>Podsypka pod studnie - podłoża z materiałów sypkich o grubości 20 cm</t>
  </si>
  <si>
    <t>76 d.1.8.1</t>
  </si>
  <si>
    <t>KNNR 6 0111-02 analogia</t>
  </si>
  <si>
    <t>Podbudowy pod studzienki z chudego betonu warstwa gr.15 cm</t>
  </si>
  <si>
    <t>77 d.1.8.1</t>
  </si>
  <si>
    <t>KNR 2-01 0211-07</t>
  </si>
  <si>
    <t>Wywóz urobku - Roboty ziemne wyk.koparkami przedsiębiernymi 0.60 m3 w ziemi kat.I-III uprzednio zmagazynowanej w hałdach z transportem urobku samochodami samowyładowczymi na odl.do 1 km</t>
  </si>
  <si>
    <t>78 d.1.8.1</t>
  </si>
  <si>
    <t>KNR-W 4-01 0109-08</t>
  </si>
  <si>
    <t>Wywóz urobku samochodami samowyładowczymi na każdy następny 1 km Krotność = 4</t>
  </si>
  <si>
    <t>Razem dział: Drenaż - budowa</t>
  </si>
  <si>
    <t>Budowa wpustów ulicznych z wylotem do rowu drogowego</t>
  </si>
  <si>
    <t>79 d.1.8.2</t>
  </si>
  <si>
    <t>KNR 2-01 0217-05</t>
  </si>
  <si>
    <t>Wykopy oraz przekopy wykonywane koparkami podsiębiernymi 0.40 m3 na odkład w gruncie kat.I-II pod studnie i wpusty</t>
  </si>
  <si>
    <t>80 d.1.8.2</t>
  </si>
  <si>
    <t>81 d.1.8.2</t>
  </si>
  <si>
    <t>Kanały rurowe - podłoża z materiałów sypkich o grubości 20 cm</t>
  </si>
  <si>
    <t>82 d.1.8.2</t>
  </si>
  <si>
    <t>83 d.1.8.2</t>
  </si>
  <si>
    <t>84 d.1.8.2</t>
  </si>
  <si>
    <t>KNR 2-01 0516-03</t>
  </si>
  <si>
    <t>Umocnienie skarp i dna rowów płytami betonowymi chodnikowymi o wym. 50x50x7 cm na podsypce piaskowej</t>
  </si>
  <si>
    <t>85 d.1.8.2</t>
  </si>
  <si>
    <t>86 d.1.8.2</t>
  </si>
  <si>
    <t>87 d.1.8.2</t>
  </si>
  <si>
    <t>KNR 2-28 0501-08 analogia</t>
  </si>
  <si>
    <t>Obsypka kanału i studni gruntem z wykopu, jego przesianie</t>
  </si>
  <si>
    <t>88 d.1.8.2</t>
  </si>
  <si>
    <t>89 d.1.8.2</t>
  </si>
  <si>
    <t>Razem dział: Budowa wpustów ulicznych z wylotem do rowu drogowego</t>
  </si>
  <si>
    <t>Rowy drogowe</t>
  </si>
  <si>
    <t>90 d.1.8.3</t>
  </si>
  <si>
    <t>91 d.1.8.3</t>
  </si>
  <si>
    <t>KNNR 4 1308-06</t>
  </si>
  <si>
    <t>Rów kryty z rur PEHD łączonych na wcisk o śr. zewn. 400 mm</t>
  </si>
  <si>
    <t>92 d.1.8.3</t>
  </si>
  <si>
    <t>93 d.1.8.3</t>
  </si>
  <si>
    <t>94 d.1.8.3</t>
  </si>
  <si>
    <t>95 d.1.8.3</t>
  </si>
  <si>
    <t>KNNR 4 1308-08</t>
  </si>
  <si>
    <t>Przepusty rurowe - Kanały z rur PEHD, SN 8, DN 400 mm</t>
  </si>
  <si>
    <t>96 d.1.8.3</t>
  </si>
  <si>
    <t xml:space="preserve">  analiza indywidualna Uproszczona</t>
  </si>
  <si>
    <t>Prefabrykowana zbrojona ścianka przepustu DN 400 na podsypce piaskowej gr. 10 cm</t>
  </si>
  <si>
    <t>97 d.1.8.3</t>
  </si>
  <si>
    <t>KNR 2-18 0501-03</t>
  </si>
  <si>
    <t>Podłoża z materiałów sypkich o grubości 20 cm pod przepusty oraz rów kryty</t>
  </si>
  <si>
    <t>98 d.1.8.3</t>
  </si>
  <si>
    <t>KNR 2-01 0515-01</t>
  </si>
  <si>
    <t>Ułożenie ścieków skarpowych korytkowych o gr. 15 cm bez podbudowy</t>
  </si>
  <si>
    <t>99 d.1.8.3</t>
  </si>
  <si>
    <t>KNR 2-01 0516-03 analogia</t>
  </si>
  <si>
    <t>Umocnienie skarp rowów płytami ażurowymi na podsypce piaskowej dla i rowu&gt;2%</t>
  </si>
  <si>
    <t>100 d.1.8.3</t>
  </si>
  <si>
    <t>KNNR 6 0104-01 analogia</t>
  </si>
  <si>
    <t>Formowanie i zagęszczanie skarp i dna rowów.</t>
  </si>
  <si>
    <t>101 d.1.8.3</t>
  </si>
  <si>
    <t>102 d.1.8.3</t>
  </si>
  <si>
    <t>Razem dział: Rowy drogowe</t>
  </si>
  <si>
    <t>Razem dział: Elementy odwodnienia</t>
  </si>
  <si>
    <t>Razem dział: Przebudowa 1602W</t>
  </si>
  <si>
    <t>VAT</t>
  </si>
  <si>
    <t xml:space="preserve">RAZEM </t>
  </si>
  <si>
    <t>j.m.</t>
  </si>
  <si>
    <t>Wykonanie pobocza z kruszywa łamanego 0-31,5 o grubości 8cm</t>
  </si>
  <si>
    <t>Wykonanie pobocza z kruszywa łamanego 0-31,5 za każdy kolejny 1cm Krotność = 2</t>
  </si>
  <si>
    <t>ilość (koszty niekw.)</t>
  </si>
  <si>
    <t>Wartość(koszt.kw.)</t>
  </si>
  <si>
    <t>Wartość (koszt niekw.)</t>
  </si>
  <si>
    <t>Ilość (koszty kw.)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</si>
</sst>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0" fillId="0" borderId="0" xfId="1" applyFont="1"/>
    <xf numFmtId="0" fontId="0" fillId="0" borderId="1" xfId="0" applyBorder="1"/>
    <xf numFmtId="44" fontId="0" fillId="2" borderId="1" xfId="1" applyFont="1" applyFill="1" applyBorder="1"/>
    <xf numFmtId="44" fontId="0" fillId="0" borderId="1" xfId="1" applyFont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4" fontId="0" fillId="3" borderId="1" xfId="1" applyFont="1" applyFill="1" applyBorder="1"/>
    <xf numFmtId="14" fontId="0" fillId="3" borderId="1" xfId="0" applyNumberFormat="1" applyFill="1" applyBorder="1"/>
    <xf numFmtId="0" fontId="0" fillId="0" borderId="1" xfId="1" applyNumberFormat="1" applyFont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44" fontId="0" fillId="4" borderId="1" xfId="1" applyFont="1" applyFill="1" applyBorder="1"/>
    <xf numFmtId="44" fontId="0" fillId="5" borderId="1" xfId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44" fontId="0" fillId="6" borderId="1" xfId="1" applyFont="1" applyFill="1" applyBorder="1"/>
    <xf numFmtId="44" fontId="0" fillId="4" borderId="1" xfId="1" applyNumberFormat="1" applyFont="1" applyFill="1" applyBorder="1"/>
    <xf numFmtId="0" fontId="0" fillId="4" borderId="1" xfId="1" applyNumberFormat="1" applyFont="1" applyFill="1" applyBorder="1"/>
    <xf numFmtId="44" fontId="0" fillId="4" borderId="0" xfId="1" applyFont="1" applyFill="1"/>
    <xf numFmtId="44" fontId="0" fillId="7" borderId="1" xfId="1" applyFont="1" applyFill="1" applyBorder="1"/>
    <xf numFmtId="44" fontId="0" fillId="7" borderId="0" xfId="1" applyFont="1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9"/>
  <sheetViews>
    <sheetView tabSelected="1" topLeftCell="A13" zoomScale="85" zoomScaleNormal="85" workbookViewId="0">
      <selection activeCell="H1" sqref="H1"/>
    </sheetView>
  </sheetViews>
  <sheetFormatPr defaultRowHeight="15"/>
  <cols>
    <col min="1" max="1" width="11.7109375" customWidth="1"/>
    <col min="2" max="2" width="24.5703125" customWidth="1"/>
    <col min="3" max="3" width="57.140625" customWidth="1"/>
    <col min="4" max="4" width="5" customWidth="1"/>
    <col min="5" max="5" width="17.85546875" customWidth="1"/>
    <col min="6" max="6" width="19.140625" bestFit="1" customWidth="1"/>
    <col min="7" max="7" width="12.28515625" style="1" customWidth="1"/>
    <col min="8" max="8" width="19.7109375" style="1" customWidth="1"/>
    <col min="9" max="9" width="22.5703125" style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306</v>
      </c>
      <c r="E1" s="2" t="s">
        <v>312</v>
      </c>
      <c r="F1" s="2" t="s">
        <v>309</v>
      </c>
      <c r="G1" s="3" t="s">
        <v>3</v>
      </c>
      <c r="H1" s="4" t="s">
        <v>310</v>
      </c>
      <c r="I1" s="4" t="s">
        <v>311</v>
      </c>
    </row>
    <row r="2" spans="1:9">
      <c r="A2" s="2">
        <v>1</v>
      </c>
      <c r="B2" s="2"/>
      <c r="C2" s="5" t="s">
        <v>4</v>
      </c>
      <c r="D2" s="2"/>
      <c r="E2" s="2"/>
      <c r="F2" s="2"/>
      <c r="G2" s="3"/>
      <c r="H2" s="4"/>
      <c r="I2" s="4"/>
    </row>
    <row r="3" spans="1:9">
      <c r="A3" s="16">
        <v>1.1000000000000001</v>
      </c>
      <c r="B3" s="16"/>
      <c r="C3" s="17" t="s">
        <v>5</v>
      </c>
      <c r="D3" s="16"/>
      <c r="E3" s="16"/>
      <c r="F3" s="16"/>
      <c r="G3" s="15"/>
      <c r="H3" s="15"/>
      <c r="I3" s="15"/>
    </row>
    <row r="4" spans="1:9" ht="30">
      <c r="A4" s="2" t="s">
        <v>6</v>
      </c>
      <c r="B4" s="2" t="s">
        <v>7</v>
      </c>
      <c r="C4" s="5" t="s">
        <v>8</v>
      </c>
      <c r="D4" s="2" t="s">
        <v>9</v>
      </c>
      <c r="E4" s="5">
        <v>5.3</v>
      </c>
      <c r="F4" s="5">
        <v>0</v>
      </c>
      <c r="G4" s="3"/>
      <c r="H4" s="4">
        <f t="shared" ref="H4:H23" si="0">G4*E4</f>
        <v>0</v>
      </c>
      <c r="I4" s="4">
        <f>G4*F4</f>
        <v>0</v>
      </c>
    </row>
    <row r="5" spans="1:9">
      <c r="A5" s="2" t="s">
        <v>10</v>
      </c>
      <c r="B5" s="2" t="s">
        <v>11</v>
      </c>
      <c r="C5" s="5" t="s">
        <v>12</v>
      </c>
      <c r="D5" s="2" t="s">
        <v>13</v>
      </c>
      <c r="E5" s="5">
        <v>350</v>
      </c>
      <c r="F5" s="5">
        <v>25</v>
      </c>
      <c r="G5" s="3"/>
      <c r="H5" s="4">
        <f t="shared" si="0"/>
        <v>0</v>
      </c>
      <c r="I5" s="4">
        <f t="shared" ref="I5:I68" si="1">G5*F5</f>
        <v>0</v>
      </c>
    </row>
    <row r="6" spans="1:9">
      <c r="A6" s="2" t="s">
        <v>14</v>
      </c>
      <c r="B6" s="2" t="s">
        <v>15</v>
      </c>
      <c r="C6" s="5" t="s">
        <v>16</v>
      </c>
      <c r="D6" s="2" t="s">
        <v>17</v>
      </c>
      <c r="E6" s="5">
        <v>3</v>
      </c>
      <c r="F6" s="5">
        <v>0</v>
      </c>
      <c r="G6" s="3"/>
      <c r="H6" s="4">
        <f t="shared" si="0"/>
        <v>0</v>
      </c>
      <c r="I6" s="4">
        <f t="shared" si="1"/>
        <v>0</v>
      </c>
    </row>
    <row r="7" spans="1:9">
      <c r="A7" s="2" t="s">
        <v>18</v>
      </c>
      <c r="B7" s="2" t="s">
        <v>19</v>
      </c>
      <c r="C7" s="5" t="s">
        <v>20</v>
      </c>
      <c r="D7" s="2" t="s">
        <v>17</v>
      </c>
      <c r="E7" s="5">
        <v>139</v>
      </c>
      <c r="F7" s="5">
        <v>13</v>
      </c>
      <c r="G7" s="3"/>
      <c r="H7" s="4">
        <f t="shared" si="0"/>
        <v>0</v>
      </c>
      <c r="I7" s="4">
        <f t="shared" si="1"/>
        <v>0</v>
      </c>
    </row>
    <row r="8" spans="1:9">
      <c r="A8" s="2" t="s">
        <v>21</v>
      </c>
      <c r="B8" s="2" t="s">
        <v>22</v>
      </c>
      <c r="C8" s="5" t="s">
        <v>23</v>
      </c>
      <c r="D8" s="2" t="s">
        <v>17</v>
      </c>
      <c r="E8" s="5">
        <v>3</v>
      </c>
      <c r="F8" s="5">
        <v>0</v>
      </c>
      <c r="G8" s="3"/>
      <c r="H8" s="4">
        <f t="shared" si="0"/>
        <v>0</v>
      </c>
      <c r="I8" s="4">
        <f t="shared" si="1"/>
        <v>0</v>
      </c>
    </row>
    <row r="9" spans="1:9">
      <c r="A9" s="2" t="s">
        <v>24</v>
      </c>
      <c r="B9" s="2" t="s">
        <v>25</v>
      </c>
      <c r="C9" s="5" t="s">
        <v>26</v>
      </c>
      <c r="D9" s="2" t="s">
        <v>17</v>
      </c>
      <c r="E9" s="5">
        <v>139</v>
      </c>
      <c r="F9" s="5">
        <v>13</v>
      </c>
      <c r="G9" s="3"/>
      <c r="H9" s="4">
        <f t="shared" si="0"/>
        <v>0</v>
      </c>
      <c r="I9" s="4">
        <f t="shared" si="1"/>
        <v>0</v>
      </c>
    </row>
    <row r="10" spans="1:9">
      <c r="A10" s="2" t="s">
        <v>27</v>
      </c>
      <c r="B10" s="2" t="s">
        <v>28</v>
      </c>
      <c r="C10" s="5" t="s">
        <v>29</v>
      </c>
      <c r="D10" s="2" t="s">
        <v>30</v>
      </c>
      <c r="E10" s="5">
        <v>15</v>
      </c>
      <c r="F10" s="5">
        <v>2</v>
      </c>
      <c r="G10" s="3"/>
      <c r="H10" s="4">
        <f t="shared" si="0"/>
        <v>0</v>
      </c>
      <c r="I10" s="4">
        <f t="shared" si="1"/>
        <v>0</v>
      </c>
    </row>
    <row r="11" spans="1:9">
      <c r="A11" s="2" t="s">
        <v>31</v>
      </c>
      <c r="B11" s="2" t="s">
        <v>32</v>
      </c>
      <c r="C11" s="5" t="s">
        <v>33</v>
      </c>
      <c r="D11" s="2" t="s">
        <v>34</v>
      </c>
      <c r="E11" s="5">
        <v>35</v>
      </c>
      <c r="F11" s="5">
        <v>4</v>
      </c>
      <c r="G11" s="3"/>
      <c r="H11" s="4">
        <f t="shared" si="0"/>
        <v>0</v>
      </c>
      <c r="I11" s="4">
        <f t="shared" si="1"/>
        <v>0</v>
      </c>
    </row>
    <row r="12" spans="1:9">
      <c r="A12" s="2" t="s">
        <v>35</v>
      </c>
      <c r="B12" s="2" t="s">
        <v>36</v>
      </c>
      <c r="C12" s="5" t="s">
        <v>37</v>
      </c>
      <c r="D12" s="2" t="s">
        <v>34</v>
      </c>
      <c r="E12" s="5">
        <v>35</v>
      </c>
      <c r="F12" s="5">
        <v>4</v>
      </c>
      <c r="G12" s="3"/>
      <c r="H12" s="4">
        <f t="shared" si="0"/>
        <v>0</v>
      </c>
      <c r="I12" s="4">
        <f t="shared" si="1"/>
        <v>0</v>
      </c>
    </row>
    <row r="13" spans="1:9" ht="30">
      <c r="A13" s="2" t="s">
        <v>38</v>
      </c>
      <c r="B13" s="2" t="s">
        <v>39</v>
      </c>
      <c r="C13" s="5" t="s">
        <v>40</v>
      </c>
      <c r="D13" s="2" t="s">
        <v>30</v>
      </c>
      <c r="E13" s="5">
        <v>15</v>
      </c>
      <c r="F13" s="5">
        <v>2</v>
      </c>
      <c r="G13" s="3"/>
      <c r="H13" s="4">
        <f t="shared" si="0"/>
        <v>0</v>
      </c>
      <c r="I13" s="4">
        <f t="shared" si="1"/>
        <v>0</v>
      </c>
    </row>
    <row r="14" spans="1:9" ht="30">
      <c r="A14" s="2" t="s">
        <v>41</v>
      </c>
      <c r="B14" s="2" t="s">
        <v>42</v>
      </c>
      <c r="C14" s="5" t="s">
        <v>43</v>
      </c>
      <c r="D14" s="2" t="s">
        <v>34</v>
      </c>
      <c r="E14" s="5">
        <v>35</v>
      </c>
      <c r="F14" s="5">
        <v>4</v>
      </c>
      <c r="G14" s="3"/>
      <c r="H14" s="4">
        <f t="shared" si="0"/>
        <v>0</v>
      </c>
      <c r="I14" s="4">
        <f t="shared" si="1"/>
        <v>0</v>
      </c>
    </row>
    <row r="15" spans="1:9" ht="30">
      <c r="A15" s="2" t="s">
        <v>44</v>
      </c>
      <c r="B15" s="2" t="s">
        <v>45</v>
      </c>
      <c r="C15" s="5" t="s">
        <v>46</v>
      </c>
      <c r="D15" s="2" t="s">
        <v>47</v>
      </c>
      <c r="E15" s="5">
        <v>148</v>
      </c>
      <c r="F15" s="5">
        <v>15</v>
      </c>
      <c r="G15" s="3"/>
      <c r="H15" s="4">
        <f t="shared" si="0"/>
        <v>0</v>
      </c>
      <c r="I15" s="4">
        <f t="shared" si="1"/>
        <v>0</v>
      </c>
    </row>
    <row r="16" spans="1:9" ht="30">
      <c r="A16" s="2" t="s">
        <v>48</v>
      </c>
      <c r="B16" s="2" t="s">
        <v>49</v>
      </c>
      <c r="C16" s="5" t="s">
        <v>50</v>
      </c>
      <c r="D16" s="2" t="s">
        <v>13</v>
      </c>
      <c r="E16" s="5">
        <v>150</v>
      </c>
      <c r="F16" s="5">
        <v>15</v>
      </c>
      <c r="G16" s="3"/>
      <c r="H16" s="4">
        <f t="shared" si="0"/>
        <v>0</v>
      </c>
      <c r="I16" s="4">
        <f t="shared" si="1"/>
        <v>0</v>
      </c>
    </row>
    <row r="17" spans="1:9" ht="30">
      <c r="A17" s="2" t="s">
        <v>51</v>
      </c>
      <c r="B17" s="2" t="s">
        <v>52</v>
      </c>
      <c r="C17" s="5" t="s">
        <v>53</v>
      </c>
      <c r="D17" s="2" t="s">
        <v>13</v>
      </c>
      <c r="E17" s="5">
        <v>168</v>
      </c>
      <c r="F17" s="5">
        <v>17</v>
      </c>
      <c r="G17" s="3"/>
      <c r="H17" s="4">
        <f t="shared" si="0"/>
        <v>0</v>
      </c>
      <c r="I17" s="4">
        <f t="shared" si="1"/>
        <v>0</v>
      </c>
    </row>
    <row r="18" spans="1:9" ht="30">
      <c r="A18" s="2" t="s">
        <v>54</v>
      </c>
      <c r="B18" s="2" t="s">
        <v>55</v>
      </c>
      <c r="C18" s="5" t="s">
        <v>56</v>
      </c>
      <c r="D18" s="2" t="s">
        <v>47</v>
      </c>
      <c r="E18" s="5">
        <v>75</v>
      </c>
      <c r="F18" s="5">
        <v>8</v>
      </c>
      <c r="G18" s="3"/>
      <c r="H18" s="4">
        <f t="shared" si="0"/>
        <v>0</v>
      </c>
      <c r="I18" s="4">
        <f t="shared" si="1"/>
        <v>0</v>
      </c>
    </row>
    <row r="19" spans="1:9">
      <c r="A19" s="2" t="s">
        <v>57</v>
      </c>
      <c r="B19" s="2" t="s">
        <v>58</v>
      </c>
      <c r="C19" s="5" t="s">
        <v>59</v>
      </c>
      <c r="D19" s="2" t="s">
        <v>30</v>
      </c>
      <c r="E19" s="5">
        <v>5.25</v>
      </c>
      <c r="F19" s="5">
        <v>0</v>
      </c>
      <c r="G19" s="3"/>
      <c r="H19" s="11">
        <f t="shared" si="0"/>
        <v>0</v>
      </c>
      <c r="I19" s="4">
        <f t="shared" si="1"/>
        <v>0</v>
      </c>
    </row>
    <row r="20" spans="1:9" ht="30">
      <c r="A20" s="2" t="s">
        <v>60</v>
      </c>
      <c r="B20" s="2" t="s">
        <v>61</v>
      </c>
      <c r="C20" s="5" t="s">
        <v>62</v>
      </c>
      <c r="D20" s="2" t="s">
        <v>63</v>
      </c>
      <c r="E20" s="5">
        <v>5</v>
      </c>
      <c r="F20" s="5">
        <v>1</v>
      </c>
      <c r="G20" s="3"/>
      <c r="H20" s="4">
        <f t="shared" si="0"/>
        <v>0</v>
      </c>
      <c r="I20" s="4">
        <f t="shared" si="1"/>
        <v>0</v>
      </c>
    </row>
    <row r="21" spans="1:9">
      <c r="A21" s="2" t="s">
        <v>64</v>
      </c>
      <c r="B21" s="2" t="s">
        <v>65</v>
      </c>
      <c r="C21" s="5" t="s">
        <v>66</v>
      </c>
      <c r="D21" s="2" t="s">
        <v>47</v>
      </c>
      <c r="E21" s="5">
        <v>100</v>
      </c>
      <c r="F21" s="5">
        <v>10</v>
      </c>
      <c r="G21" s="3"/>
      <c r="H21" s="4">
        <f t="shared" si="0"/>
        <v>0</v>
      </c>
      <c r="I21" s="4">
        <f t="shared" si="1"/>
        <v>0</v>
      </c>
    </row>
    <row r="22" spans="1:9" ht="30">
      <c r="A22" s="2" t="s">
        <v>67</v>
      </c>
      <c r="B22" s="2" t="s">
        <v>68</v>
      </c>
      <c r="C22" s="5" t="s">
        <v>69</v>
      </c>
      <c r="D22" s="2" t="s">
        <v>30</v>
      </c>
      <c r="E22" s="5">
        <v>500</v>
      </c>
      <c r="F22" s="5">
        <v>35</v>
      </c>
      <c r="G22" s="3"/>
      <c r="H22" s="4">
        <f t="shared" si="0"/>
        <v>0</v>
      </c>
      <c r="I22" s="4">
        <f t="shared" si="1"/>
        <v>0</v>
      </c>
    </row>
    <row r="23" spans="1:9" ht="30">
      <c r="A23" s="2" t="s">
        <v>70</v>
      </c>
      <c r="B23" s="2" t="s">
        <v>71</v>
      </c>
      <c r="C23" s="5" t="s">
        <v>72</v>
      </c>
      <c r="D23" s="2" t="s">
        <v>30</v>
      </c>
      <c r="E23" s="5">
        <v>500</v>
      </c>
      <c r="F23" s="5">
        <v>35</v>
      </c>
      <c r="G23" s="3"/>
      <c r="H23" s="4">
        <f t="shared" si="0"/>
        <v>0</v>
      </c>
      <c r="I23" s="4">
        <f t="shared" si="1"/>
        <v>0</v>
      </c>
    </row>
    <row r="24" spans="1:9">
      <c r="A24" s="2" t="s">
        <v>73</v>
      </c>
      <c r="B24" s="2"/>
      <c r="C24" s="5" t="s">
        <v>73</v>
      </c>
      <c r="D24" s="2"/>
      <c r="E24" s="5"/>
      <c r="F24" s="5"/>
      <c r="G24" s="3"/>
      <c r="H24" s="14">
        <f>SUM(H4:H23)</f>
        <v>0</v>
      </c>
      <c r="I24" s="22">
        <f>SUM(I4:I23)</f>
        <v>0</v>
      </c>
    </row>
    <row r="25" spans="1:9">
      <c r="A25" s="7">
        <v>1.2</v>
      </c>
      <c r="B25" s="7"/>
      <c r="C25" s="8" t="s">
        <v>74</v>
      </c>
      <c r="D25" s="7"/>
      <c r="E25" s="8"/>
      <c r="F25" s="8"/>
      <c r="G25" s="9"/>
      <c r="H25" s="9"/>
      <c r="I25" s="9"/>
    </row>
    <row r="26" spans="1:9" ht="60">
      <c r="A26" s="2" t="s">
        <v>75</v>
      </c>
      <c r="B26" s="2" t="s">
        <v>76</v>
      </c>
      <c r="C26" s="5" t="s">
        <v>77</v>
      </c>
      <c r="D26" s="2" t="s">
        <v>30</v>
      </c>
      <c r="E26" s="5">
        <v>1060</v>
      </c>
      <c r="F26" s="5">
        <v>120</v>
      </c>
      <c r="G26" s="18"/>
      <c r="H26" s="14">
        <f>G26*E26</f>
        <v>0</v>
      </c>
      <c r="I26" s="4">
        <f t="shared" si="1"/>
        <v>0</v>
      </c>
    </row>
    <row r="27" spans="1:9" ht="60">
      <c r="A27" s="2" t="s">
        <v>78</v>
      </c>
      <c r="B27" s="2" t="s">
        <v>79</v>
      </c>
      <c r="C27" s="5" t="s">
        <v>80</v>
      </c>
      <c r="D27" s="2" t="s">
        <v>30</v>
      </c>
      <c r="E27" s="5">
        <v>1060</v>
      </c>
      <c r="F27" s="5">
        <v>120</v>
      </c>
      <c r="G27" s="18"/>
      <c r="H27" s="14">
        <f>G27*E27</f>
        <v>0</v>
      </c>
      <c r="I27" s="4">
        <f t="shared" si="1"/>
        <v>0</v>
      </c>
    </row>
    <row r="28" spans="1:9" ht="45">
      <c r="A28" s="2" t="s">
        <v>81</v>
      </c>
      <c r="B28" s="2" t="s">
        <v>76</v>
      </c>
      <c r="C28" s="5" t="s">
        <v>82</v>
      </c>
      <c r="D28" s="2" t="s">
        <v>30</v>
      </c>
      <c r="E28" s="5">
        <v>5300</v>
      </c>
      <c r="F28" s="5">
        <v>676</v>
      </c>
      <c r="G28" s="18"/>
      <c r="H28" s="14">
        <f>G28*E28</f>
        <v>0</v>
      </c>
      <c r="I28" s="4">
        <f t="shared" si="1"/>
        <v>0</v>
      </c>
    </row>
    <row r="29" spans="1:9" ht="60">
      <c r="A29" s="2" t="s">
        <v>83</v>
      </c>
      <c r="B29" s="2" t="s">
        <v>84</v>
      </c>
      <c r="C29" s="5" t="s">
        <v>85</v>
      </c>
      <c r="D29" s="2" t="s">
        <v>30</v>
      </c>
      <c r="E29" s="5">
        <v>2000</v>
      </c>
      <c r="F29" s="5">
        <v>240</v>
      </c>
      <c r="G29" s="18"/>
      <c r="H29" s="14">
        <f>G29*E29</f>
        <v>0</v>
      </c>
      <c r="I29" s="4">
        <f t="shared" si="1"/>
        <v>0</v>
      </c>
    </row>
    <row r="30" spans="1:9" ht="30">
      <c r="A30" s="2" t="s">
        <v>86</v>
      </c>
      <c r="B30" s="2" t="s">
        <v>87</v>
      </c>
      <c r="C30" s="5" t="s">
        <v>88</v>
      </c>
      <c r="D30" s="2" t="s">
        <v>30</v>
      </c>
      <c r="E30" s="5">
        <v>2300</v>
      </c>
      <c r="F30" s="5">
        <v>250</v>
      </c>
      <c r="G30" s="18"/>
      <c r="H30" s="14">
        <f>G30*E30</f>
        <v>0</v>
      </c>
      <c r="I30" s="4">
        <f t="shared" si="1"/>
        <v>0</v>
      </c>
    </row>
    <row r="31" spans="1:9">
      <c r="A31" s="2" t="s">
        <v>89</v>
      </c>
      <c r="B31" s="2"/>
      <c r="C31" s="5" t="s">
        <v>89</v>
      </c>
      <c r="D31" s="2"/>
      <c r="E31" s="5"/>
      <c r="F31" s="5"/>
      <c r="G31" s="3"/>
      <c r="H31" s="14">
        <f>SUM(H26:H30)</f>
        <v>0</v>
      </c>
      <c r="I31" s="22">
        <f>SUM(I26:I30)</f>
        <v>0</v>
      </c>
    </row>
    <row r="32" spans="1:9">
      <c r="A32" s="7">
        <v>1.3</v>
      </c>
      <c r="B32" s="7"/>
      <c r="C32" s="8" t="s">
        <v>90</v>
      </c>
      <c r="D32" s="7"/>
      <c r="E32" s="8"/>
      <c r="F32" s="8"/>
      <c r="G32" s="9"/>
      <c r="H32" s="9"/>
      <c r="I32" s="9"/>
    </row>
    <row r="33" spans="1:9" ht="45">
      <c r="A33" s="2" t="s">
        <v>91</v>
      </c>
      <c r="B33" s="2" t="s">
        <v>92</v>
      </c>
      <c r="C33" s="5" t="s">
        <v>93</v>
      </c>
      <c r="D33" s="2" t="s">
        <v>13</v>
      </c>
      <c r="E33" s="5">
        <v>6141.8</v>
      </c>
      <c r="F33" s="5">
        <v>115</v>
      </c>
      <c r="G33" s="3"/>
      <c r="H33" s="4">
        <f>G33*E33</f>
        <v>0</v>
      </c>
      <c r="I33" s="4">
        <f t="shared" si="1"/>
        <v>0</v>
      </c>
    </row>
    <row r="34" spans="1:9" ht="30">
      <c r="A34" s="2" t="s">
        <v>94</v>
      </c>
      <c r="B34" s="2" t="s">
        <v>95</v>
      </c>
      <c r="C34" s="5" t="s">
        <v>96</v>
      </c>
      <c r="D34" s="2" t="s">
        <v>13</v>
      </c>
      <c r="E34" s="5">
        <v>672</v>
      </c>
      <c r="F34" s="5">
        <v>34</v>
      </c>
      <c r="G34" s="3"/>
      <c r="H34" s="4">
        <f>G34*9</f>
        <v>0</v>
      </c>
      <c r="I34" s="4">
        <f t="shared" si="1"/>
        <v>0</v>
      </c>
    </row>
    <row r="35" spans="1:9" ht="30">
      <c r="A35" s="2" t="s">
        <v>97</v>
      </c>
      <c r="B35" s="2" t="s">
        <v>95</v>
      </c>
      <c r="C35" s="5" t="s">
        <v>98</v>
      </c>
      <c r="D35" s="2" t="s">
        <v>13</v>
      </c>
      <c r="E35" s="5">
        <v>2299.5</v>
      </c>
      <c r="F35" s="5">
        <f>137+24</f>
        <v>161</v>
      </c>
      <c r="G35" s="3"/>
      <c r="H35" s="4">
        <f t="shared" ref="H35:H43" si="2">G35*E35</f>
        <v>0</v>
      </c>
      <c r="I35" s="4">
        <f t="shared" si="1"/>
        <v>0</v>
      </c>
    </row>
    <row r="36" spans="1:9" ht="30">
      <c r="A36" s="2" t="s">
        <v>99</v>
      </c>
      <c r="B36" s="2" t="s">
        <v>95</v>
      </c>
      <c r="C36" s="5" t="s">
        <v>100</v>
      </c>
      <c r="D36" s="2" t="s">
        <v>13</v>
      </c>
      <c r="E36" s="5">
        <v>1590.75</v>
      </c>
      <c r="F36" s="5">
        <v>89</v>
      </c>
      <c r="G36" s="3"/>
      <c r="H36" s="4">
        <f t="shared" si="2"/>
        <v>0</v>
      </c>
      <c r="I36" s="4">
        <f t="shared" si="1"/>
        <v>0</v>
      </c>
    </row>
    <row r="37" spans="1:9" ht="45">
      <c r="A37" s="2" t="s">
        <v>101</v>
      </c>
      <c r="B37" s="2" t="s">
        <v>102</v>
      </c>
      <c r="C37" s="5" t="s">
        <v>103</v>
      </c>
      <c r="D37" s="2" t="s">
        <v>13</v>
      </c>
      <c r="E37" s="5">
        <v>4779.2</v>
      </c>
      <c r="F37" s="5">
        <v>500</v>
      </c>
      <c r="G37" s="3"/>
      <c r="H37" s="4">
        <f t="shared" si="2"/>
        <v>0</v>
      </c>
      <c r="I37" s="4">
        <f t="shared" si="1"/>
        <v>0</v>
      </c>
    </row>
    <row r="38" spans="1:9" ht="45">
      <c r="A38" s="2" t="s">
        <v>104</v>
      </c>
      <c r="B38" s="2" t="s">
        <v>105</v>
      </c>
      <c r="C38" s="5" t="s">
        <v>106</v>
      </c>
      <c r="D38" s="2" t="s">
        <v>13</v>
      </c>
      <c r="E38" s="5">
        <v>4120</v>
      </c>
      <c r="F38" s="5">
        <v>308</v>
      </c>
      <c r="G38" s="3"/>
      <c r="H38" s="4">
        <f t="shared" si="2"/>
        <v>0</v>
      </c>
      <c r="I38" s="4">
        <f t="shared" si="1"/>
        <v>0</v>
      </c>
    </row>
    <row r="39" spans="1:9" ht="45">
      <c r="A39" s="2" t="s">
        <v>107</v>
      </c>
      <c r="B39" s="2" t="s">
        <v>105</v>
      </c>
      <c r="C39" s="5" t="s">
        <v>108</v>
      </c>
      <c r="D39" s="2" t="s">
        <v>13</v>
      </c>
      <c r="E39" s="5">
        <v>659.2</v>
      </c>
      <c r="F39" s="5">
        <v>192</v>
      </c>
      <c r="G39" s="18"/>
      <c r="H39" s="4">
        <f t="shared" si="2"/>
        <v>0</v>
      </c>
      <c r="I39" s="4">
        <f t="shared" si="1"/>
        <v>0</v>
      </c>
    </row>
    <row r="40" spans="1:9" ht="45">
      <c r="A40" s="2" t="s">
        <v>109</v>
      </c>
      <c r="B40" s="2" t="s">
        <v>110</v>
      </c>
      <c r="C40" s="5" t="s">
        <v>111</v>
      </c>
      <c r="D40" s="2" t="s">
        <v>13</v>
      </c>
      <c r="E40" s="5">
        <v>7285.86</v>
      </c>
      <c r="F40" s="5">
        <v>639</v>
      </c>
      <c r="G40" s="18"/>
      <c r="H40" s="14">
        <f t="shared" si="2"/>
        <v>0</v>
      </c>
      <c r="I40" s="4">
        <f t="shared" si="1"/>
        <v>0</v>
      </c>
    </row>
    <row r="41" spans="1:9" ht="45">
      <c r="A41" s="2" t="s">
        <v>112</v>
      </c>
      <c r="B41" s="2" t="s">
        <v>113</v>
      </c>
      <c r="C41" s="5" t="s">
        <v>114</v>
      </c>
      <c r="D41" s="2" t="s">
        <v>13</v>
      </c>
      <c r="E41" s="5">
        <v>5760.96</v>
      </c>
      <c r="F41" s="5">
        <v>576</v>
      </c>
      <c r="G41" s="18"/>
      <c r="H41" s="14">
        <f t="shared" si="2"/>
        <v>0</v>
      </c>
      <c r="I41" s="4">
        <f t="shared" si="1"/>
        <v>0</v>
      </c>
    </row>
    <row r="42" spans="1:9" ht="60">
      <c r="A42" s="2" t="s">
        <v>115</v>
      </c>
      <c r="B42" s="2" t="s">
        <v>116</v>
      </c>
      <c r="C42" s="5" t="s">
        <v>117</v>
      </c>
      <c r="D42" s="2" t="s">
        <v>13</v>
      </c>
      <c r="E42" s="5">
        <v>5183.6400000000003</v>
      </c>
      <c r="F42" s="5">
        <v>452</v>
      </c>
      <c r="G42" s="18"/>
      <c r="H42" s="14">
        <f t="shared" si="2"/>
        <v>0</v>
      </c>
      <c r="I42" s="4">
        <f t="shared" si="1"/>
        <v>0</v>
      </c>
    </row>
    <row r="43" spans="1:9" ht="60">
      <c r="A43" s="2" t="s">
        <v>118</v>
      </c>
      <c r="B43" s="2" t="s">
        <v>119</v>
      </c>
      <c r="C43" s="5" t="s">
        <v>120</v>
      </c>
      <c r="D43" s="2" t="s">
        <v>13</v>
      </c>
      <c r="E43" s="5">
        <v>5183</v>
      </c>
      <c r="F43" s="5">
        <v>452</v>
      </c>
      <c r="G43" s="3"/>
      <c r="H43" s="14">
        <f t="shared" si="2"/>
        <v>0</v>
      </c>
      <c r="I43" s="4">
        <f t="shared" si="1"/>
        <v>0</v>
      </c>
    </row>
    <row r="44" spans="1:9">
      <c r="A44" s="2" t="s">
        <v>121</v>
      </c>
      <c r="B44" s="2"/>
      <c r="C44" s="5" t="s">
        <v>121</v>
      </c>
      <c r="D44" s="2"/>
      <c r="E44" s="5"/>
      <c r="F44" s="5"/>
      <c r="G44" s="3"/>
      <c r="H44" s="14">
        <f>SUM(H33:H43)</f>
        <v>0</v>
      </c>
      <c r="I44" s="22">
        <f>SUM(I33:I43)</f>
        <v>0</v>
      </c>
    </row>
    <row r="45" spans="1:9">
      <c r="A45" s="7">
        <v>1.4</v>
      </c>
      <c r="B45" s="7"/>
      <c r="C45" s="8" t="s">
        <v>122</v>
      </c>
      <c r="D45" s="7"/>
      <c r="E45" s="8"/>
      <c r="F45" s="8"/>
      <c r="G45" s="9"/>
      <c r="H45" s="9"/>
      <c r="I45" s="9"/>
    </row>
    <row r="46" spans="1:9" ht="45">
      <c r="A46" s="2" t="s">
        <v>123</v>
      </c>
      <c r="B46" s="2" t="s">
        <v>124</v>
      </c>
      <c r="C46" s="5" t="s">
        <v>125</v>
      </c>
      <c r="D46" s="2" t="s">
        <v>13</v>
      </c>
      <c r="E46" s="5">
        <v>66804</v>
      </c>
      <c r="F46" s="5">
        <v>1052</v>
      </c>
      <c r="G46" s="18"/>
      <c r="H46" s="4">
        <f>G46*E46</f>
        <v>0</v>
      </c>
      <c r="I46" s="4">
        <f t="shared" si="1"/>
        <v>0</v>
      </c>
    </row>
    <row r="47" spans="1:9" ht="30">
      <c r="A47" s="2" t="s">
        <v>126</v>
      </c>
      <c r="B47" s="2" t="s">
        <v>127</v>
      </c>
      <c r="C47" s="5" t="s">
        <v>128</v>
      </c>
      <c r="D47" s="2" t="s">
        <v>129</v>
      </c>
      <c r="E47" s="5">
        <v>1635</v>
      </c>
      <c r="F47" s="5">
        <v>35</v>
      </c>
      <c r="G47" s="18"/>
      <c r="H47" s="14">
        <f>G47*E47</f>
        <v>0</v>
      </c>
      <c r="I47" s="4">
        <f t="shared" si="1"/>
        <v>0</v>
      </c>
    </row>
    <row r="48" spans="1:9" ht="30">
      <c r="A48" s="2" t="s">
        <v>130</v>
      </c>
      <c r="B48" s="2" t="s">
        <v>127</v>
      </c>
      <c r="C48" s="5" t="s">
        <v>131</v>
      </c>
      <c r="D48" s="2" t="s">
        <v>13</v>
      </c>
      <c r="E48" s="5">
        <v>32668</v>
      </c>
      <c r="F48" s="5">
        <v>526</v>
      </c>
      <c r="G48" s="18"/>
      <c r="H48" s="14">
        <f>G48*E48</f>
        <v>0</v>
      </c>
      <c r="I48" s="4">
        <f t="shared" si="1"/>
        <v>0</v>
      </c>
    </row>
    <row r="49" spans="1:9">
      <c r="A49" s="2" t="s">
        <v>132</v>
      </c>
      <c r="B49" s="2" t="s">
        <v>133</v>
      </c>
      <c r="C49" s="5" t="s">
        <v>134</v>
      </c>
      <c r="D49" s="2" t="s">
        <v>13</v>
      </c>
      <c r="E49" s="5">
        <v>32668</v>
      </c>
      <c r="F49" s="5">
        <v>526</v>
      </c>
      <c r="G49" s="18"/>
      <c r="H49" s="14">
        <f>G49*E49</f>
        <v>0</v>
      </c>
      <c r="I49" s="4">
        <f t="shared" si="1"/>
        <v>0</v>
      </c>
    </row>
    <row r="50" spans="1:9" ht="45">
      <c r="A50" s="2" t="s">
        <v>135</v>
      </c>
      <c r="B50" s="2" t="s">
        <v>136</v>
      </c>
      <c r="C50" s="5" t="s">
        <v>137</v>
      </c>
      <c r="D50" s="2" t="s">
        <v>13</v>
      </c>
      <c r="E50" s="5">
        <v>4254</v>
      </c>
      <c r="F50" s="5">
        <v>425</v>
      </c>
      <c r="G50" s="18"/>
      <c r="H50" s="14">
        <f>E50*G50</f>
        <v>0</v>
      </c>
      <c r="I50" s="4">
        <f t="shared" si="1"/>
        <v>0</v>
      </c>
    </row>
    <row r="51" spans="1:9" ht="30">
      <c r="A51" s="2" t="s">
        <v>138</v>
      </c>
      <c r="B51" s="2" t="s">
        <v>139</v>
      </c>
      <c r="C51" s="5" t="s">
        <v>140</v>
      </c>
      <c r="D51" s="2" t="s">
        <v>13</v>
      </c>
      <c r="E51" s="5">
        <v>1710</v>
      </c>
      <c r="F51" s="5">
        <v>89</v>
      </c>
      <c r="G51" s="18"/>
      <c r="H51" s="14">
        <f>G51*E51</f>
        <v>0</v>
      </c>
      <c r="I51" s="4">
        <f t="shared" si="1"/>
        <v>0</v>
      </c>
    </row>
    <row r="52" spans="1:9" ht="45">
      <c r="A52" s="2" t="s">
        <v>141</v>
      </c>
      <c r="B52" s="2" t="s">
        <v>142</v>
      </c>
      <c r="C52" s="5" t="s">
        <v>143</v>
      </c>
      <c r="D52" s="2" t="s">
        <v>13</v>
      </c>
      <c r="E52" s="5">
        <v>249</v>
      </c>
      <c r="F52" s="5">
        <v>0.5</v>
      </c>
      <c r="G52" s="18"/>
      <c r="H52" s="14">
        <f>G52*E52</f>
        <v>0</v>
      </c>
      <c r="I52" s="4">
        <f t="shared" si="1"/>
        <v>0</v>
      </c>
    </row>
    <row r="53" spans="1:9" ht="30">
      <c r="A53" s="2" t="s">
        <v>144</v>
      </c>
      <c r="B53" s="2" t="s">
        <v>136</v>
      </c>
      <c r="C53" s="5" t="s">
        <v>145</v>
      </c>
      <c r="D53" s="2" t="s">
        <v>13</v>
      </c>
      <c r="E53" s="5">
        <v>296</v>
      </c>
      <c r="F53" s="5">
        <v>27</v>
      </c>
      <c r="G53" s="18"/>
      <c r="H53" s="14">
        <f>G53*E53</f>
        <v>0</v>
      </c>
      <c r="I53" s="4">
        <f t="shared" si="1"/>
        <v>0</v>
      </c>
    </row>
    <row r="54" spans="1:9" ht="30">
      <c r="A54" s="2" t="s">
        <v>146</v>
      </c>
      <c r="B54" s="2" t="s">
        <v>147</v>
      </c>
      <c r="C54" s="5" t="s">
        <v>307</v>
      </c>
      <c r="D54" s="2" t="s">
        <v>13</v>
      </c>
      <c r="E54" s="5">
        <v>8480</v>
      </c>
      <c r="F54" s="5">
        <v>883</v>
      </c>
      <c r="G54" s="3"/>
      <c r="H54" s="14">
        <f>G54*E54</f>
        <v>0</v>
      </c>
      <c r="I54" s="4">
        <f t="shared" si="1"/>
        <v>0</v>
      </c>
    </row>
    <row r="55" spans="1:9" ht="30">
      <c r="A55" s="2" t="s">
        <v>148</v>
      </c>
      <c r="B55" s="2" t="s">
        <v>149</v>
      </c>
      <c r="C55" s="5" t="s">
        <v>308</v>
      </c>
      <c r="D55" s="2" t="s">
        <v>13</v>
      </c>
      <c r="E55" s="5">
        <v>8480</v>
      </c>
      <c r="F55" s="5">
        <v>883</v>
      </c>
      <c r="G55" s="3"/>
      <c r="H55" s="14">
        <f>G55*E55</f>
        <v>0</v>
      </c>
      <c r="I55" s="4">
        <f t="shared" si="1"/>
        <v>0</v>
      </c>
    </row>
    <row r="56" spans="1:9">
      <c r="A56" s="2" t="s">
        <v>150</v>
      </c>
      <c r="B56" s="2"/>
      <c r="C56" s="5" t="s">
        <v>150</v>
      </c>
      <c r="D56" s="2"/>
      <c r="E56" s="5"/>
      <c r="F56" s="5"/>
      <c r="G56" s="3"/>
      <c r="H56" s="14">
        <f>SUM(H46:H55)</f>
        <v>0</v>
      </c>
      <c r="I56" s="22">
        <f>SUM(I46:I55)</f>
        <v>0</v>
      </c>
    </row>
    <row r="57" spans="1:9">
      <c r="A57" s="7">
        <v>1.5</v>
      </c>
      <c r="B57" s="7"/>
      <c r="C57" s="8" t="s">
        <v>151</v>
      </c>
      <c r="D57" s="7"/>
      <c r="E57" s="8"/>
      <c r="F57" s="8"/>
      <c r="G57" s="9"/>
      <c r="H57" s="9"/>
      <c r="I57" s="9"/>
    </row>
    <row r="58" spans="1:9" ht="30">
      <c r="A58" s="2" t="s">
        <v>152</v>
      </c>
      <c r="B58" s="2" t="s">
        <v>153</v>
      </c>
      <c r="C58" s="5" t="s">
        <v>154</v>
      </c>
      <c r="D58" s="2" t="s">
        <v>30</v>
      </c>
      <c r="E58" s="5">
        <v>684.8</v>
      </c>
      <c r="F58" s="5">
        <f>0.075*(F59+F60)+0.05*(F61+F62)</f>
        <v>68.7</v>
      </c>
      <c r="G58" s="18"/>
      <c r="H58" s="14">
        <f t="shared" ref="H58:H63" si="3">G58*E58</f>
        <v>0</v>
      </c>
      <c r="I58" s="4">
        <f t="shared" si="1"/>
        <v>0</v>
      </c>
    </row>
    <row r="59" spans="1:9" ht="30">
      <c r="A59" s="2" t="s">
        <v>155</v>
      </c>
      <c r="B59" s="2" t="s">
        <v>156</v>
      </c>
      <c r="C59" s="5" t="s">
        <v>157</v>
      </c>
      <c r="D59" s="2" t="s">
        <v>47</v>
      </c>
      <c r="E59" s="5">
        <v>2178</v>
      </c>
      <c r="F59" s="5">
        <v>90</v>
      </c>
      <c r="G59" s="18"/>
      <c r="H59" s="14">
        <f t="shared" si="3"/>
        <v>0</v>
      </c>
      <c r="I59" s="4">
        <f t="shared" si="1"/>
        <v>0</v>
      </c>
    </row>
    <row r="60" spans="1:9" ht="30">
      <c r="A60" s="2" t="s">
        <v>158</v>
      </c>
      <c r="B60" s="2" t="s">
        <v>159</v>
      </c>
      <c r="C60" s="5" t="s">
        <v>160</v>
      </c>
      <c r="D60" s="2" t="s">
        <v>47</v>
      </c>
      <c r="E60" s="5">
        <v>1086</v>
      </c>
      <c r="F60" s="5">
        <v>32</v>
      </c>
      <c r="G60" s="18"/>
      <c r="H60" s="14">
        <f t="shared" si="3"/>
        <v>0</v>
      </c>
      <c r="I60" s="4">
        <f t="shared" si="1"/>
        <v>0</v>
      </c>
    </row>
    <row r="61" spans="1:9" ht="30">
      <c r="A61" s="2" t="s">
        <v>161</v>
      </c>
      <c r="B61" s="2" t="s">
        <v>162</v>
      </c>
      <c r="C61" s="5" t="s">
        <v>163</v>
      </c>
      <c r="D61" s="2" t="s">
        <v>47</v>
      </c>
      <c r="E61" s="5">
        <v>8831</v>
      </c>
      <c r="F61" s="5">
        <v>804</v>
      </c>
      <c r="G61" s="18"/>
      <c r="H61" s="14">
        <f t="shared" si="3"/>
        <v>0</v>
      </c>
      <c r="I61" s="4">
        <f t="shared" si="1"/>
        <v>0</v>
      </c>
    </row>
    <row r="62" spans="1:9" ht="30">
      <c r="A62" s="2" t="s">
        <v>164</v>
      </c>
      <c r="B62" s="2" t="s">
        <v>165</v>
      </c>
      <c r="C62" s="5" t="s">
        <v>166</v>
      </c>
      <c r="D62" s="2" t="s">
        <v>47</v>
      </c>
      <c r="E62" s="5">
        <v>2276</v>
      </c>
      <c r="F62" s="5">
        <v>387</v>
      </c>
      <c r="G62" s="18"/>
      <c r="H62" s="14">
        <f t="shared" si="3"/>
        <v>0</v>
      </c>
      <c r="I62" s="4">
        <f t="shared" si="1"/>
        <v>0</v>
      </c>
    </row>
    <row r="63" spans="1:9" ht="30">
      <c r="A63" s="2" t="s">
        <v>167</v>
      </c>
      <c r="B63" s="2" t="s">
        <v>168</v>
      </c>
      <c r="C63" s="5" t="s">
        <v>169</v>
      </c>
      <c r="D63" s="2" t="s">
        <v>47</v>
      </c>
      <c r="E63" s="5">
        <v>1136</v>
      </c>
      <c r="F63" s="5">
        <v>121</v>
      </c>
      <c r="G63" s="18"/>
      <c r="H63" s="14">
        <f t="shared" si="3"/>
        <v>0</v>
      </c>
      <c r="I63" s="4">
        <f t="shared" si="1"/>
        <v>0</v>
      </c>
    </row>
    <row r="64" spans="1:9">
      <c r="A64" s="12" t="s">
        <v>170</v>
      </c>
      <c r="B64" s="12"/>
      <c r="C64" s="13" t="s">
        <v>170</v>
      </c>
      <c r="D64" s="12"/>
      <c r="E64" s="13"/>
      <c r="F64" s="13"/>
      <c r="G64" s="14"/>
      <c r="H64" s="14">
        <f>SUM(H58:H63)</f>
        <v>0</v>
      </c>
      <c r="I64" s="22">
        <f>SUM(I58:I63)</f>
        <v>0</v>
      </c>
    </row>
    <row r="65" spans="1:9">
      <c r="A65" s="7">
        <v>1.6</v>
      </c>
      <c r="B65" s="7"/>
      <c r="C65" s="8" t="s">
        <v>171</v>
      </c>
      <c r="D65" s="7"/>
      <c r="E65" s="8"/>
      <c r="F65" s="8"/>
      <c r="G65" s="9"/>
      <c r="H65" s="9"/>
      <c r="I65" s="9"/>
    </row>
    <row r="66" spans="1:9">
      <c r="A66" s="2" t="s">
        <v>172</v>
      </c>
      <c r="B66" s="2" t="s">
        <v>173</v>
      </c>
      <c r="C66" s="5" t="s">
        <v>174</v>
      </c>
      <c r="D66" s="2" t="s">
        <v>17</v>
      </c>
      <c r="E66" s="5">
        <v>100</v>
      </c>
      <c r="F66" s="5">
        <v>25</v>
      </c>
      <c r="G66" s="18"/>
      <c r="H66" s="14">
        <f t="shared" ref="H66:H75" si="4">G66*E66</f>
        <v>0</v>
      </c>
      <c r="I66" s="4">
        <f t="shared" si="1"/>
        <v>0</v>
      </c>
    </row>
    <row r="67" spans="1:9">
      <c r="A67" s="2" t="s">
        <v>175</v>
      </c>
      <c r="B67" s="2" t="s">
        <v>176</v>
      </c>
      <c r="C67" s="5" t="s">
        <v>177</v>
      </c>
      <c r="D67" s="2" t="s">
        <v>47</v>
      </c>
      <c r="E67" s="5">
        <v>115</v>
      </c>
      <c r="F67" s="5">
        <v>0</v>
      </c>
      <c r="G67" s="18"/>
      <c r="H67" s="14">
        <f t="shared" si="4"/>
        <v>0</v>
      </c>
      <c r="I67" s="4">
        <f t="shared" si="1"/>
        <v>0</v>
      </c>
    </row>
    <row r="68" spans="1:9" ht="45">
      <c r="A68" s="2" t="s">
        <v>178</v>
      </c>
      <c r="B68" s="2" t="s">
        <v>179</v>
      </c>
      <c r="C68" s="5" t="s">
        <v>180</v>
      </c>
      <c r="D68" s="2" t="s">
        <v>47</v>
      </c>
      <c r="E68" s="5">
        <v>44</v>
      </c>
      <c r="F68" s="5">
        <v>0</v>
      </c>
      <c r="G68" s="18"/>
      <c r="H68" s="14">
        <f t="shared" si="4"/>
        <v>0</v>
      </c>
      <c r="I68" s="4">
        <f t="shared" si="1"/>
        <v>0</v>
      </c>
    </row>
    <row r="69" spans="1:9" ht="30">
      <c r="A69" s="2" t="s">
        <v>181</v>
      </c>
      <c r="B69" s="2" t="s">
        <v>182</v>
      </c>
      <c r="C69" s="5" t="s">
        <v>183</v>
      </c>
      <c r="D69" s="2" t="s">
        <v>17</v>
      </c>
      <c r="E69" s="5">
        <v>143</v>
      </c>
      <c r="F69" s="5">
        <v>31</v>
      </c>
      <c r="G69" s="18"/>
      <c r="H69" s="14">
        <f t="shared" si="4"/>
        <v>0</v>
      </c>
      <c r="I69" s="4">
        <f t="shared" ref="I69:I124" si="5">G69*F69</f>
        <v>0</v>
      </c>
    </row>
    <row r="70" spans="1:9" ht="45">
      <c r="A70" s="2" t="s">
        <v>184</v>
      </c>
      <c r="B70" s="2" t="s">
        <v>185</v>
      </c>
      <c r="C70" s="5" t="s">
        <v>186</v>
      </c>
      <c r="D70" s="2" t="s">
        <v>17</v>
      </c>
      <c r="E70" s="5">
        <v>12</v>
      </c>
      <c r="F70" s="5">
        <v>7</v>
      </c>
      <c r="G70" s="18"/>
      <c r="H70" s="14">
        <f t="shared" si="4"/>
        <v>0</v>
      </c>
      <c r="I70" s="4">
        <f t="shared" si="5"/>
        <v>0</v>
      </c>
    </row>
    <row r="71" spans="1:9" ht="45">
      <c r="A71" s="2" t="s">
        <v>187</v>
      </c>
      <c r="B71" s="2" t="s">
        <v>188</v>
      </c>
      <c r="C71" s="5" t="s">
        <v>189</v>
      </c>
      <c r="D71" s="2" t="s">
        <v>17</v>
      </c>
      <c r="E71" s="5">
        <v>121</v>
      </c>
      <c r="F71" s="5">
        <v>25</v>
      </c>
      <c r="G71" s="3"/>
      <c r="H71" s="14">
        <f t="shared" si="4"/>
        <v>0</v>
      </c>
      <c r="I71" s="4">
        <f t="shared" si="5"/>
        <v>0</v>
      </c>
    </row>
    <row r="72" spans="1:9" ht="30">
      <c r="A72" s="2" t="s">
        <v>190</v>
      </c>
      <c r="B72" s="2" t="s">
        <v>191</v>
      </c>
      <c r="C72" s="5" t="s">
        <v>192</v>
      </c>
      <c r="D72" s="2" t="s">
        <v>193</v>
      </c>
      <c r="E72" s="5">
        <v>2</v>
      </c>
      <c r="F72" s="5">
        <v>0.5</v>
      </c>
      <c r="G72" s="3"/>
      <c r="H72" s="14">
        <f t="shared" si="4"/>
        <v>0</v>
      </c>
      <c r="I72" s="4">
        <f t="shared" si="5"/>
        <v>0</v>
      </c>
    </row>
    <row r="73" spans="1:9" ht="45">
      <c r="A73" s="2" t="s">
        <v>194</v>
      </c>
      <c r="B73" s="2" t="s">
        <v>188</v>
      </c>
      <c r="C73" s="5" t="s">
        <v>195</v>
      </c>
      <c r="D73" s="2" t="s">
        <v>17</v>
      </c>
      <c r="E73" s="5">
        <v>32</v>
      </c>
      <c r="F73" s="5">
        <v>10</v>
      </c>
      <c r="G73" s="3"/>
      <c r="H73" s="19">
        <f t="shared" si="4"/>
        <v>0</v>
      </c>
      <c r="I73" s="4">
        <f t="shared" si="5"/>
        <v>0</v>
      </c>
    </row>
    <row r="74" spans="1:9" ht="45">
      <c r="A74" s="2" t="s">
        <v>196</v>
      </c>
      <c r="B74" s="2" t="s">
        <v>197</v>
      </c>
      <c r="C74" s="5" t="s">
        <v>198</v>
      </c>
      <c r="D74" s="2" t="s">
        <v>13</v>
      </c>
      <c r="E74" s="5">
        <v>546</v>
      </c>
      <c r="F74" s="5">
        <v>8</v>
      </c>
      <c r="G74" s="3"/>
      <c r="H74" s="14">
        <f t="shared" si="4"/>
        <v>0</v>
      </c>
      <c r="I74" s="4">
        <f t="shared" si="5"/>
        <v>0</v>
      </c>
    </row>
    <row r="75" spans="1:9">
      <c r="A75" s="2" t="s">
        <v>199</v>
      </c>
      <c r="B75" s="2" t="s">
        <v>61</v>
      </c>
      <c r="C75" s="5" t="s">
        <v>200</v>
      </c>
      <c r="D75" s="2" t="s">
        <v>63</v>
      </c>
      <c r="E75" s="5">
        <v>2</v>
      </c>
      <c r="F75" s="5">
        <v>0</v>
      </c>
      <c r="G75" s="3"/>
      <c r="H75" s="14">
        <f t="shared" si="4"/>
        <v>0</v>
      </c>
      <c r="I75" s="4">
        <f t="shared" si="5"/>
        <v>0</v>
      </c>
    </row>
    <row r="76" spans="1:9">
      <c r="A76" s="2" t="s">
        <v>201</v>
      </c>
      <c r="B76" s="2"/>
      <c r="C76" s="5" t="s">
        <v>201</v>
      </c>
      <c r="D76" s="2"/>
      <c r="E76" s="5"/>
      <c r="F76" s="5"/>
      <c r="G76" s="3"/>
      <c r="H76" s="14">
        <f>SUM(H66:H75)</f>
        <v>0</v>
      </c>
      <c r="I76" s="22">
        <f>SUM(I66:I74)</f>
        <v>0</v>
      </c>
    </row>
    <row r="77" spans="1:9">
      <c r="A77" s="7">
        <v>1.7</v>
      </c>
      <c r="B77" s="7"/>
      <c r="C77" s="8" t="s">
        <v>202</v>
      </c>
      <c r="D77" s="7"/>
      <c r="E77" s="8"/>
      <c r="F77" s="8"/>
      <c r="G77" s="9"/>
      <c r="H77" s="9"/>
      <c r="I77" s="9"/>
    </row>
    <row r="78" spans="1:9">
      <c r="A78" s="2" t="s">
        <v>203</v>
      </c>
      <c r="B78" s="2" t="s">
        <v>204</v>
      </c>
      <c r="C78" s="5" t="s">
        <v>205</v>
      </c>
      <c r="D78" s="2" t="s">
        <v>13</v>
      </c>
      <c r="E78" s="5">
        <v>25360</v>
      </c>
      <c r="F78" s="5">
        <v>1800</v>
      </c>
      <c r="G78" s="18"/>
      <c r="H78" s="14"/>
      <c r="I78" s="4">
        <f t="shared" si="5"/>
        <v>0</v>
      </c>
    </row>
    <row r="79" spans="1:9" ht="30">
      <c r="A79" s="2" t="s">
        <v>206</v>
      </c>
      <c r="B79" s="2" t="s">
        <v>207</v>
      </c>
      <c r="C79" s="5" t="s">
        <v>208</v>
      </c>
      <c r="D79" s="2" t="s">
        <v>13</v>
      </c>
      <c r="E79" s="5">
        <v>25360</v>
      </c>
      <c r="F79" s="5">
        <v>1800</v>
      </c>
      <c r="G79" s="18"/>
      <c r="H79" s="14"/>
      <c r="I79" s="4">
        <f t="shared" si="5"/>
        <v>0</v>
      </c>
    </row>
    <row r="80" spans="1:9">
      <c r="A80" s="2" t="s">
        <v>209</v>
      </c>
      <c r="B80" s="2"/>
      <c r="C80" s="5" t="s">
        <v>209</v>
      </c>
      <c r="D80" s="2"/>
      <c r="E80" s="5"/>
      <c r="F80" s="5"/>
      <c r="G80" s="3"/>
      <c r="H80" s="14"/>
      <c r="I80" s="22">
        <f>SUM(I78:I79)</f>
        <v>0</v>
      </c>
    </row>
    <row r="81" spans="1:9">
      <c r="A81" s="7">
        <v>1.8</v>
      </c>
      <c r="B81" s="7"/>
      <c r="C81" s="8" t="s">
        <v>210</v>
      </c>
      <c r="D81" s="7"/>
      <c r="E81" s="8"/>
      <c r="F81" s="8"/>
      <c r="G81" s="9"/>
      <c r="H81" s="9"/>
      <c r="I81" s="9"/>
    </row>
    <row r="82" spans="1:9">
      <c r="A82" s="6">
        <v>37104</v>
      </c>
      <c r="B82" s="2"/>
      <c r="C82" s="5" t="s">
        <v>211</v>
      </c>
      <c r="D82" s="2"/>
      <c r="E82" s="5"/>
      <c r="F82" s="5"/>
      <c r="G82" s="3"/>
      <c r="H82" s="14"/>
      <c r="I82" s="4">
        <f t="shared" si="5"/>
        <v>0</v>
      </c>
    </row>
    <row r="83" spans="1:9" ht="60">
      <c r="A83" s="2" t="s">
        <v>212</v>
      </c>
      <c r="B83" s="2" t="s">
        <v>213</v>
      </c>
      <c r="C83" s="5" t="s">
        <v>214</v>
      </c>
      <c r="D83" s="2" t="s">
        <v>30</v>
      </c>
      <c r="E83" s="5">
        <v>1680</v>
      </c>
      <c r="F83" s="5">
        <v>52</v>
      </c>
      <c r="G83" s="18"/>
      <c r="H83" s="14">
        <f t="shared" ref="H83:H96" si="6">G83*E83</f>
        <v>0</v>
      </c>
      <c r="I83" s="4">
        <f t="shared" si="5"/>
        <v>0</v>
      </c>
    </row>
    <row r="84" spans="1:9" ht="45">
      <c r="A84" s="2" t="s">
        <v>215</v>
      </c>
      <c r="B84" s="2" t="s">
        <v>216</v>
      </c>
      <c r="C84" s="5" t="s">
        <v>217</v>
      </c>
      <c r="D84" s="2" t="s">
        <v>13</v>
      </c>
      <c r="E84" s="5">
        <v>1250</v>
      </c>
      <c r="F84" s="5">
        <v>39</v>
      </c>
      <c r="G84" s="3"/>
      <c r="H84" s="14">
        <f t="shared" si="6"/>
        <v>0</v>
      </c>
      <c r="I84" s="4">
        <f t="shared" si="5"/>
        <v>0</v>
      </c>
    </row>
    <row r="85" spans="1:9" ht="30">
      <c r="A85" s="2" t="s">
        <v>218</v>
      </c>
      <c r="B85" s="2" t="s">
        <v>219</v>
      </c>
      <c r="C85" s="5" t="s">
        <v>220</v>
      </c>
      <c r="D85" s="2" t="s">
        <v>13</v>
      </c>
      <c r="E85" s="5">
        <v>980</v>
      </c>
      <c r="F85" s="5">
        <v>28</v>
      </c>
      <c r="G85" s="18"/>
      <c r="H85" s="14">
        <f t="shared" si="6"/>
        <v>0</v>
      </c>
      <c r="I85" s="4">
        <f t="shared" si="5"/>
        <v>0</v>
      </c>
    </row>
    <row r="86" spans="1:9" ht="30">
      <c r="A86" s="2" t="s">
        <v>221</v>
      </c>
      <c r="B86" s="2" t="s">
        <v>222</v>
      </c>
      <c r="C86" s="5" t="s">
        <v>223</v>
      </c>
      <c r="D86" s="2" t="s">
        <v>47</v>
      </c>
      <c r="E86" s="5">
        <v>189</v>
      </c>
      <c r="F86" s="5">
        <v>13</v>
      </c>
      <c r="G86" s="18"/>
      <c r="H86" s="14">
        <f t="shared" si="6"/>
        <v>0</v>
      </c>
      <c r="I86" s="4">
        <f t="shared" si="5"/>
        <v>0</v>
      </c>
    </row>
    <row r="87" spans="1:9" ht="30">
      <c r="A87" s="2" t="s">
        <v>224</v>
      </c>
      <c r="B87" s="2" t="s">
        <v>222</v>
      </c>
      <c r="C87" s="5" t="s">
        <v>225</v>
      </c>
      <c r="D87" s="2" t="s">
        <v>47</v>
      </c>
      <c r="E87" s="5">
        <v>209</v>
      </c>
      <c r="F87" s="5">
        <v>0</v>
      </c>
      <c r="G87" s="18"/>
      <c r="H87" s="14">
        <f t="shared" si="6"/>
        <v>0</v>
      </c>
      <c r="I87" s="4">
        <f t="shared" si="5"/>
        <v>0</v>
      </c>
    </row>
    <row r="88" spans="1:9">
      <c r="A88" s="2" t="s">
        <v>226</v>
      </c>
      <c r="B88" s="2" t="s">
        <v>227</v>
      </c>
      <c r="C88" s="5" t="s">
        <v>228</v>
      </c>
      <c r="D88" s="2" t="s">
        <v>30</v>
      </c>
      <c r="E88" s="5">
        <v>270</v>
      </c>
      <c r="F88" s="5">
        <v>15</v>
      </c>
      <c r="G88" s="18"/>
      <c r="H88" s="14">
        <f t="shared" si="6"/>
        <v>0</v>
      </c>
      <c r="I88" s="4">
        <f t="shared" si="5"/>
        <v>0</v>
      </c>
    </row>
    <row r="89" spans="1:9">
      <c r="A89" s="2" t="s">
        <v>229</v>
      </c>
      <c r="B89" s="2" t="s">
        <v>227</v>
      </c>
      <c r="C89" s="5" t="s">
        <v>230</v>
      </c>
      <c r="D89" s="2" t="s">
        <v>30</v>
      </c>
      <c r="E89" s="5">
        <v>115</v>
      </c>
      <c r="F89" s="5">
        <v>10</v>
      </c>
      <c r="G89" s="18"/>
      <c r="H89" s="14">
        <f t="shared" si="6"/>
        <v>0</v>
      </c>
      <c r="I89" s="4">
        <f t="shared" si="5"/>
        <v>0</v>
      </c>
    </row>
    <row r="90" spans="1:9">
      <c r="A90" s="2" t="s">
        <v>231</v>
      </c>
      <c r="B90" s="2" t="s">
        <v>232</v>
      </c>
      <c r="C90" s="5" t="s">
        <v>233</v>
      </c>
      <c r="D90" s="2" t="s">
        <v>17</v>
      </c>
      <c r="E90" s="5">
        <v>14</v>
      </c>
      <c r="F90" s="5">
        <v>0</v>
      </c>
      <c r="G90" s="18"/>
      <c r="H90" s="14">
        <f t="shared" si="6"/>
        <v>0</v>
      </c>
      <c r="I90" s="4">
        <f t="shared" si="5"/>
        <v>0</v>
      </c>
    </row>
    <row r="91" spans="1:9">
      <c r="A91" s="2" t="s">
        <v>234</v>
      </c>
      <c r="B91" s="2" t="s">
        <v>235</v>
      </c>
      <c r="C91" s="5" t="s">
        <v>236</v>
      </c>
      <c r="D91" s="2" t="s">
        <v>47</v>
      </c>
      <c r="E91" s="5">
        <v>80</v>
      </c>
      <c r="F91" s="5">
        <v>0</v>
      </c>
      <c r="G91" s="18"/>
      <c r="H91" s="14">
        <f t="shared" si="6"/>
        <v>0</v>
      </c>
      <c r="I91" s="4">
        <f t="shared" si="5"/>
        <v>0</v>
      </c>
    </row>
    <row r="92" spans="1:9">
      <c r="A92" s="2" t="s">
        <v>237</v>
      </c>
      <c r="B92" s="2" t="s">
        <v>238</v>
      </c>
      <c r="C92" s="5" t="s">
        <v>239</v>
      </c>
      <c r="D92" s="2" t="s">
        <v>17</v>
      </c>
      <c r="E92" s="5">
        <v>18</v>
      </c>
      <c r="F92" s="5">
        <v>2</v>
      </c>
      <c r="G92" s="18"/>
      <c r="H92" s="14">
        <f t="shared" si="6"/>
        <v>0</v>
      </c>
      <c r="I92" s="4">
        <f t="shared" si="5"/>
        <v>0</v>
      </c>
    </row>
    <row r="93" spans="1:9" ht="30">
      <c r="A93" s="2" t="s">
        <v>240</v>
      </c>
      <c r="B93" s="2" t="s">
        <v>241</v>
      </c>
      <c r="C93" s="5" t="s">
        <v>242</v>
      </c>
      <c r="D93" s="2" t="s">
        <v>13</v>
      </c>
      <c r="E93" s="5">
        <v>23</v>
      </c>
      <c r="F93" s="5">
        <v>4</v>
      </c>
      <c r="G93" s="18"/>
      <c r="H93" s="14">
        <f t="shared" si="6"/>
        <v>0</v>
      </c>
      <c r="I93" s="4">
        <f t="shared" si="5"/>
        <v>0</v>
      </c>
    </row>
    <row r="94" spans="1:9" ht="30">
      <c r="A94" s="2" t="s">
        <v>243</v>
      </c>
      <c r="B94" s="2" t="s">
        <v>244</v>
      </c>
      <c r="C94" s="5" t="s">
        <v>245</v>
      </c>
      <c r="D94" s="2" t="s">
        <v>13</v>
      </c>
      <c r="E94" s="5">
        <v>23</v>
      </c>
      <c r="F94" s="5">
        <v>4</v>
      </c>
      <c r="G94" s="18"/>
      <c r="H94" s="14">
        <f t="shared" si="6"/>
        <v>0</v>
      </c>
      <c r="I94" s="4">
        <f t="shared" si="5"/>
        <v>0</v>
      </c>
    </row>
    <row r="95" spans="1:9" ht="60">
      <c r="A95" s="2" t="s">
        <v>246</v>
      </c>
      <c r="B95" s="2" t="s">
        <v>247</v>
      </c>
      <c r="C95" s="5" t="s">
        <v>248</v>
      </c>
      <c r="D95" s="2" t="s">
        <v>30</v>
      </c>
      <c r="E95" s="5">
        <v>155</v>
      </c>
      <c r="F95" s="5">
        <v>35</v>
      </c>
      <c r="G95" s="18"/>
      <c r="H95" s="14">
        <f t="shared" si="6"/>
        <v>0</v>
      </c>
      <c r="I95" s="4">
        <f t="shared" si="5"/>
        <v>0</v>
      </c>
    </row>
    <row r="96" spans="1:9" ht="30">
      <c r="A96" s="2" t="s">
        <v>249</v>
      </c>
      <c r="B96" s="2" t="s">
        <v>250</v>
      </c>
      <c r="C96" s="5" t="s">
        <v>251</v>
      </c>
      <c r="D96" s="2" t="s">
        <v>30</v>
      </c>
      <c r="E96" s="5">
        <v>155</v>
      </c>
      <c r="F96" s="5">
        <v>35</v>
      </c>
      <c r="G96" s="18"/>
      <c r="H96" s="14">
        <f t="shared" si="6"/>
        <v>0</v>
      </c>
      <c r="I96" s="4">
        <f t="shared" si="5"/>
        <v>0</v>
      </c>
    </row>
    <row r="97" spans="1:9">
      <c r="A97" s="2" t="s">
        <v>252</v>
      </c>
      <c r="B97" s="2"/>
      <c r="C97" s="5" t="s">
        <v>252</v>
      </c>
      <c r="D97" s="2"/>
      <c r="E97" s="5"/>
      <c r="F97" s="5"/>
      <c r="G97" s="3"/>
      <c r="H97" s="14">
        <f>SUM(H83:H96)</f>
        <v>0</v>
      </c>
      <c r="I97" s="22">
        <f>SUM(I82:I96)</f>
        <v>0</v>
      </c>
    </row>
    <row r="98" spans="1:9">
      <c r="A98" s="10">
        <v>37469</v>
      </c>
      <c r="B98" s="7"/>
      <c r="C98" s="8" t="s">
        <v>253</v>
      </c>
      <c r="D98" s="7"/>
      <c r="E98" s="8"/>
      <c r="F98" s="8"/>
      <c r="G98" s="9"/>
      <c r="H98" s="9"/>
      <c r="I98" s="9"/>
    </row>
    <row r="99" spans="1:9" ht="45">
      <c r="A99" s="2" t="s">
        <v>254</v>
      </c>
      <c r="B99" s="2" t="s">
        <v>255</v>
      </c>
      <c r="C99" s="5" t="s">
        <v>256</v>
      </c>
      <c r="D99" s="2" t="s">
        <v>30</v>
      </c>
      <c r="E99" s="5">
        <v>105</v>
      </c>
      <c r="F99" s="5">
        <v>8</v>
      </c>
      <c r="G99" s="18"/>
      <c r="H99" s="14">
        <f t="shared" ref="H99:H109" si="7">G99*E99</f>
        <v>0</v>
      </c>
      <c r="I99" s="4">
        <f t="shared" si="5"/>
        <v>0</v>
      </c>
    </row>
    <row r="100" spans="1:9" ht="60">
      <c r="A100" s="2" t="s">
        <v>257</v>
      </c>
      <c r="B100" s="2" t="s">
        <v>213</v>
      </c>
      <c r="C100" s="5" t="s">
        <v>214</v>
      </c>
      <c r="D100" s="2" t="s">
        <v>30</v>
      </c>
      <c r="E100" s="5">
        <v>36</v>
      </c>
      <c r="F100" s="5">
        <v>2</v>
      </c>
      <c r="G100" s="3"/>
      <c r="H100" s="14">
        <f t="shared" si="7"/>
        <v>0</v>
      </c>
      <c r="I100" s="4">
        <f t="shared" si="5"/>
        <v>0</v>
      </c>
    </row>
    <row r="101" spans="1:9" ht="30">
      <c r="A101" s="2" t="s">
        <v>258</v>
      </c>
      <c r="B101" s="2" t="s">
        <v>219</v>
      </c>
      <c r="C101" s="5" t="s">
        <v>259</v>
      </c>
      <c r="D101" s="2" t="s">
        <v>13</v>
      </c>
      <c r="E101" s="5">
        <v>65</v>
      </c>
      <c r="F101" s="5">
        <v>5</v>
      </c>
      <c r="G101" s="3"/>
      <c r="H101" s="14">
        <f t="shared" si="7"/>
        <v>0</v>
      </c>
      <c r="I101" s="4">
        <f t="shared" si="5"/>
        <v>0</v>
      </c>
    </row>
    <row r="102" spans="1:9">
      <c r="A102" s="2" t="s">
        <v>260</v>
      </c>
      <c r="B102" s="2" t="s">
        <v>235</v>
      </c>
      <c r="C102" s="5" t="s">
        <v>236</v>
      </c>
      <c r="D102" s="2" t="s">
        <v>47</v>
      </c>
      <c r="E102" s="5">
        <v>65</v>
      </c>
      <c r="F102" s="5"/>
      <c r="G102" s="3"/>
      <c r="H102" s="14">
        <f t="shared" si="7"/>
        <v>0</v>
      </c>
      <c r="I102" s="4">
        <f t="shared" si="5"/>
        <v>0</v>
      </c>
    </row>
    <row r="103" spans="1:9">
      <c r="A103" s="2" t="s">
        <v>261</v>
      </c>
      <c r="B103" s="2" t="s">
        <v>232</v>
      </c>
      <c r="C103" s="5" t="s">
        <v>233</v>
      </c>
      <c r="D103" s="2" t="s">
        <v>17</v>
      </c>
      <c r="E103" s="5">
        <v>14</v>
      </c>
      <c r="F103" s="5">
        <v>1</v>
      </c>
      <c r="G103" s="3"/>
      <c r="H103" s="14">
        <f t="shared" si="7"/>
        <v>0</v>
      </c>
      <c r="I103" s="4">
        <f t="shared" si="5"/>
        <v>0</v>
      </c>
    </row>
    <row r="104" spans="1:9" ht="30">
      <c r="A104" s="2" t="s">
        <v>262</v>
      </c>
      <c r="B104" s="2" t="s">
        <v>263</v>
      </c>
      <c r="C104" s="5" t="s">
        <v>264</v>
      </c>
      <c r="D104" s="2" t="s">
        <v>13</v>
      </c>
      <c r="E104" s="5">
        <v>228</v>
      </c>
      <c r="F104" s="5">
        <v>16</v>
      </c>
      <c r="G104" s="3"/>
      <c r="H104" s="14">
        <f t="shared" si="7"/>
        <v>0</v>
      </c>
      <c r="I104" s="4">
        <f t="shared" si="5"/>
        <v>0</v>
      </c>
    </row>
    <row r="105" spans="1:9" ht="30">
      <c r="A105" s="2" t="s">
        <v>265</v>
      </c>
      <c r="B105" s="2" t="s">
        <v>241</v>
      </c>
      <c r="C105" s="5" t="s">
        <v>242</v>
      </c>
      <c r="D105" s="2" t="s">
        <v>13</v>
      </c>
      <c r="E105" s="5">
        <v>11</v>
      </c>
      <c r="F105" s="5">
        <v>1</v>
      </c>
      <c r="G105" s="3"/>
      <c r="H105" s="14">
        <f t="shared" si="7"/>
        <v>0</v>
      </c>
      <c r="I105" s="4">
        <f t="shared" si="5"/>
        <v>0</v>
      </c>
    </row>
    <row r="106" spans="1:9" ht="30">
      <c r="A106" s="2" t="s">
        <v>266</v>
      </c>
      <c r="B106" s="2" t="s">
        <v>244</v>
      </c>
      <c r="C106" s="5" t="s">
        <v>245</v>
      </c>
      <c r="D106" s="2" t="s">
        <v>13</v>
      </c>
      <c r="E106" s="5">
        <v>11</v>
      </c>
      <c r="F106" s="5">
        <v>1</v>
      </c>
      <c r="G106" s="3"/>
      <c r="H106" s="14">
        <f t="shared" si="7"/>
        <v>0</v>
      </c>
      <c r="I106" s="4">
        <f t="shared" si="5"/>
        <v>0</v>
      </c>
    </row>
    <row r="107" spans="1:9">
      <c r="A107" s="2" t="s">
        <v>267</v>
      </c>
      <c r="B107" s="2" t="s">
        <v>268</v>
      </c>
      <c r="C107" s="5" t="s">
        <v>269</v>
      </c>
      <c r="D107" s="2" t="s">
        <v>30</v>
      </c>
      <c r="E107" s="5">
        <v>20</v>
      </c>
      <c r="F107" s="5">
        <v>1</v>
      </c>
      <c r="G107" s="3"/>
      <c r="H107" s="14">
        <f t="shared" si="7"/>
        <v>0</v>
      </c>
      <c r="I107" s="4">
        <f t="shared" si="5"/>
        <v>0</v>
      </c>
    </row>
    <row r="108" spans="1:9" ht="60">
      <c r="A108" s="2" t="s">
        <v>270</v>
      </c>
      <c r="B108" s="2" t="s">
        <v>247</v>
      </c>
      <c r="C108" s="5" t="s">
        <v>248</v>
      </c>
      <c r="D108" s="2" t="s">
        <v>30</v>
      </c>
      <c r="E108" s="5">
        <v>20</v>
      </c>
      <c r="F108" s="5">
        <v>2</v>
      </c>
      <c r="G108" s="3"/>
      <c r="H108" s="14">
        <f t="shared" si="7"/>
        <v>0</v>
      </c>
      <c r="I108" s="4">
        <f t="shared" si="5"/>
        <v>0</v>
      </c>
    </row>
    <row r="109" spans="1:9" ht="30">
      <c r="A109" s="2" t="s">
        <v>271</v>
      </c>
      <c r="B109" s="2" t="s">
        <v>250</v>
      </c>
      <c r="C109" s="5" t="s">
        <v>251</v>
      </c>
      <c r="D109" s="2" t="s">
        <v>30</v>
      </c>
      <c r="E109" s="5">
        <v>20</v>
      </c>
      <c r="F109" s="5">
        <v>2</v>
      </c>
      <c r="G109" s="3"/>
      <c r="H109" s="14">
        <f t="shared" si="7"/>
        <v>0</v>
      </c>
      <c r="I109" s="4">
        <f t="shared" si="5"/>
        <v>0</v>
      </c>
    </row>
    <row r="110" spans="1:9" ht="30">
      <c r="A110" s="2" t="s">
        <v>272</v>
      </c>
      <c r="B110" s="2"/>
      <c r="C110" s="5" t="s">
        <v>272</v>
      </c>
      <c r="D110" s="2"/>
      <c r="E110" s="5"/>
      <c r="F110" s="5"/>
      <c r="G110" s="3"/>
      <c r="H110" s="14">
        <f>SUM(H99:H109)</f>
        <v>0</v>
      </c>
      <c r="I110" s="22">
        <f>SUM(I99:I109)</f>
        <v>0</v>
      </c>
    </row>
    <row r="111" spans="1:9">
      <c r="A111" s="10">
        <v>37834</v>
      </c>
      <c r="B111" s="7"/>
      <c r="C111" s="8" t="s">
        <v>273</v>
      </c>
      <c r="D111" s="7"/>
      <c r="E111" s="8"/>
      <c r="F111" s="8"/>
      <c r="G111" s="9"/>
      <c r="H111" s="9"/>
      <c r="I111" s="9"/>
    </row>
    <row r="112" spans="1:9" ht="45">
      <c r="A112" s="2" t="s">
        <v>274</v>
      </c>
      <c r="B112" s="2" t="s">
        <v>255</v>
      </c>
      <c r="C112" s="5" t="s">
        <v>256</v>
      </c>
      <c r="D112" s="2" t="s">
        <v>30</v>
      </c>
      <c r="E112" s="5">
        <v>1490</v>
      </c>
      <c r="F112" s="5">
        <v>150</v>
      </c>
      <c r="G112" s="18"/>
      <c r="H112" s="14">
        <f t="shared" ref="H112:H124" si="8">G112*E112</f>
        <v>0</v>
      </c>
      <c r="I112" s="4">
        <f t="shared" si="5"/>
        <v>0</v>
      </c>
    </row>
    <row r="113" spans="1:9">
      <c r="A113" s="2" t="s">
        <v>275</v>
      </c>
      <c r="B113" s="2" t="s">
        <v>276</v>
      </c>
      <c r="C113" s="5" t="s">
        <v>277</v>
      </c>
      <c r="D113" s="2" t="s">
        <v>47</v>
      </c>
      <c r="E113" s="5">
        <v>780</v>
      </c>
      <c r="F113" s="5">
        <v>79</v>
      </c>
      <c r="G113" s="18"/>
      <c r="H113" s="14">
        <f t="shared" si="8"/>
        <v>0</v>
      </c>
      <c r="I113" s="4">
        <f t="shared" si="5"/>
        <v>0</v>
      </c>
    </row>
    <row r="114" spans="1:9" ht="30">
      <c r="A114" s="2" t="s">
        <v>278</v>
      </c>
      <c r="B114" s="2" t="s">
        <v>241</v>
      </c>
      <c r="C114" s="5" t="s">
        <v>242</v>
      </c>
      <c r="D114" s="2" t="s">
        <v>13</v>
      </c>
      <c r="E114" s="5">
        <v>38</v>
      </c>
      <c r="F114" s="5">
        <v>7</v>
      </c>
      <c r="G114" s="18"/>
      <c r="H114" s="14">
        <f t="shared" si="8"/>
        <v>0</v>
      </c>
      <c r="I114" s="4">
        <f t="shared" si="5"/>
        <v>0</v>
      </c>
    </row>
    <row r="115" spans="1:9" ht="30">
      <c r="A115" s="2" t="s">
        <v>279</v>
      </c>
      <c r="B115" s="2" t="s">
        <v>244</v>
      </c>
      <c r="C115" s="5" t="s">
        <v>245</v>
      </c>
      <c r="D115" s="2" t="s">
        <v>13</v>
      </c>
      <c r="E115" s="5">
        <v>38</v>
      </c>
      <c r="F115" s="5">
        <v>7</v>
      </c>
      <c r="G115" s="18"/>
      <c r="H115" s="14">
        <f t="shared" si="8"/>
        <v>0</v>
      </c>
      <c r="I115" s="4">
        <f t="shared" si="5"/>
        <v>0</v>
      </c>
    </row>
    <row r="116" spans="1:9">
      <c r="A116" s="2" t="s">
        <v>280</v>
      </c>
      <c r="B116" s="2" t="s">
        <v>238</v>
      </c>
      <c r="C116" s="5" t="s">
        <v>239</v>
      </c>
      <c r="D116" s="2" t="s">
        <v>17</v>
      </c>
      <c r="E116" s="5">
        <v>19</v>
      </c>
      <c r="F116" s="5">
        <v>3</v>
      </c>
      <c r="G116" s="18"/>
      <c r="H116" s="14">
        <f t="shared" si="8"/>
        <v>0</v>
      </c>
      <c r="I116" s="4">
        <f t="shared" si="5"/>
        <v>0</v>
      </c>
    </row>
    <row r="117" spans="1:9">
      <c r="A117" s="2" t="s">
        <v>281</v>
      </c>
      <c r="B117" s="2" t="s">
        <v>282</v>
      </c>
      <c r="C117" s="5" t="s">
        <v>283</v>
      </c>
      <c r="D117" s="2" t="s">
        <v>47</v>
      </c>
      <c r="E117" s="5">
        <v>370</v>
      </c>
      <c r="F117" s="5">
        <v>16</v>
      </c>
      <c r="G117" s="18"/>
      <c r="H117" s="14">
        <f t="shared" si="8"/>
        <v>0</v>
      </c>
      <c r="I117" s="4">
        <f t="shared" si="5"/>
        <v>0</v>
      </c>
    </row>
    <row r="118" spans="1:9" ht="30">
      <c r="A118" s="2" t="s">
        <v>284</v>
      </c>
      <c r="B118" s="2" t="s">
        <v>285</v>
      </c>
      <c r="C118" s="5" t="s">
        <v>286</v>
      </c>
      <c r="D118" s="2" t="s">
        <v>63</v>
      </c>
      <c r="E118" s="5">
        <v>74</v>
      </c>
      <c r="F118" s="5">
        <v>3</v>
      </c>
      <c r="G118" s="18"/>
      <c r="H118" s="20">
        <f t="shared" si="8"/>
        <v>0</v>
      </c>
      <c r="I118" s="4">
        <f t="shared" si="5"/>
        <v>0</v>
      </c>
    </row>
    <row r="119" spans="1:9" ht="30">
      <c r="A119" s="2" t="s">
        <v>287</v>
      </c>
      <c r="B119" s="2" t="s">
        <v>288</v>
      </c>
      <c r="C119" s="5" t="s">
        <v>289</v>
      </c>
      <c r="D119" s="2" t="s">
        <v>13</v>
      </c>
      <c r="E119" s="5">
        <v>480</v>
      </c>
      <c r="F119" s="5">
        <v>25</v>
      </c>
      <c r="G119" s="18"/>
      <c r="H119" s="14">
        <f t="shared" si="8"/>
        <v>0</v>
      </c>
      <c r="I119" s="4">
        <f t="shared" si="5"/>
        <v>0</v>
      </c>
    </row>
    <row r="120" spans="1:9" ht="30">
      <c r="A120" s="2" t="s">
        <v>290</v>
      </c>
      <c r="B120" s="2" t="s">
        <v>291</v>
      </c>
      <c r="C120" s="5" t="s">
        <v>292</v>
      </c>
      <c r="D120" s="2" t="s">
        <v>47</v>
      </c>
      <c r="E120" s="5">
        <v>45</v>
      </c>
      <c r="F120" s="5">
        <v>4</v>
      </c>
      <c r="G120" s="18"/>
      <c r="H120" s="14">
        <f t="shared" si="8"/>
        <v>0</v>
      </c>
      <c r="I120" s="4">
        <f t="shared" si="5"/>
        <v>0</v>
      </c>
    </row>
    <row r="121" spans="1:9" ht="30">
      <c r="A121" s="2" t="s">
        <v>293</v>
      </c>
      <c r="B121" s="2" t="s">
        <v>294</v>
      </c>
      <c r="C121" s="5" t="s">
        <v>295</v>
      </c>
      <c r="D121" s="2" t="s">
        <v>13</v>
      </c>
      <c r="E121" s="5">
        <v>2810</v>
      </c>
      <c r="F121" s="5">
        <v>711</v>
      </c>
      <c r="G121" s="18"/>
      <c r="H121" s="20">
        <f t="shared" si="8"/>
        <v>0</v>
      </c>
      <c r="I121" s="4">
        <f t="shared" si="5"/>
        <v>0</v>
      </c>
    </row>
    <row r="122" spans="1:9">
      <c r="A122" s="2" t="s">
        <v>296</v>
      </c>
      <c r="B122" s="2" t="s">
        <v>297</v>
      </c>
      <c r="C122" s="5" t="s">
        <v>298</v>
      </c>
      <c r="D122" s="2" t="s">
        <v>13</v>
      </c>
      <c r="E122" s="5">
        <v>18913</v>
      </c>
      <c r="F122" s="5">
        <v>1350</v>
      </c>
      <c r="G122" s="18"/>
      <c r="H122" s="14">
        <f t="shared" si="8"/>
        <v>0</v>
      </c>
      <c r="I122" s="4">
        <f t="shared" si="5"/>
        <v>0</v>
      </c>
    </row>
    <row r="123" spans="1:9" ht="60">
      <c r="A123" s="2" t="s">
        <v>299</v>
      </c>
      <c r="B123" s="2" t="s">
        <v>247</v>
      </c>
      <c r="C123" s="5" t="s">
        <v>248</v>
      </c>
      <c r="D123" s="2" t="s">
        <v>30</v>
      </c>
      <c r="E123" s="5">
        <v>1150</v>
      </c>
      <c r="F123" s="5">
        <v>125</v>
      </c>
      <c r="G123" s="18"/>
      <c r="H123" s="14">
        <f t="shared" si="8"/>
        <v>0</v>
      </c>
      <c r="I123" s="4">
        <f t="shared" si="5"/>
        <v>0</v>
      </c>
    </row>
    <row r="124" spans="1:9" ht="30">
      <c r="A124" s="2" t="s">
        <v>300</v>
      </c>
      <c r="B124" s="2" t="s">
        <v>250</v>
      </c>
      <c r="C124" s="5" t="s">
        <v>251</v>
      </c>
      <c r="D124" s="2" t="s">
        <v>30</v>
      </c>
      <c r="E124" s="5">
        <v>1150</v>
      </c>
      <c r="F124" s="5">
        <v>125</v>
      </c>
      <c r="G124" s="18"/>
      <c r="H124" s="14">
        <f t="shared" si="8"/>
        <v>0</v>
      </c>
      <c r="I124" s="4">
        <f t="shared" si="5"/>
        <v>0</v>
      </c>
    </row>
    <row r="125" spans="1:9">
      <c r="A125" s="2" t="s">
        <v>301</v>
      </c>
      <c r="B125" s="2"/>
      <c r="C125" s="5" t="s">
        <v>301</v>
      </c>
      <c r="D125" s="2"/>
      <c r="E125" s="2"/>
      <c r="F125" s="2"/>
      <c r="G125" s="4"/>
      <c r="H125" s="14">
        <f>SUM(H112:H124)</f>
        <v>0</v>
      </c>
      <c r="I125" s="22">
        <f>SUM(I112:I124)</f>
        <v>0</v>
      </c>
    </row>
    <row r="126" spans="1:9">
      <c r="A126" s="2" t="s">
        <v>302</v>
      </c>
      <c r="B126" s="2"/>
      <c r="C126" s="5" t="s">
        <v>302</v>
      </c>
      <c r="D126" s="2"/>
      <c r="E126" s="2"/>
      <c r="F126" s="2"/>
      <c r="G126" s="4"/>
      <c r="H126" s="14">
        <f>H125+H110+H97</f>
        <v>0</v>
      </c>
      <c r="I126" s="14">
        <f>I125+I110+I97</f>
        <v>0</v>
      </c>
    </row>
    <row r="127" spans="1:9">
      <c r="A127" s="2" t="s">
        <v>303</v>
      </c>
      <c r="B127" s="2"/>
      <c r="C127" s="5" t="s">
        <v>303</v>
      </c>
      <c r="D127" s="2"/>
      <c r="E127" s="2"/>
      <c r="F127" s="2"/>
      <c r="G127" s="4"/>
      <c r="H127" s="14">
        <f>H126+H80+H76+H64+H56+H44+H31+H24</f>
        <v>0</v>
      </c>
      <c r="I127" s="14">
        <f>I126+I80+I76+I64+I56+I44+I31+I24</f>
        <v>0</v>
      </c>
    </row>
    <row r="128" spans="1:9">
      <c r="G128" s="1" t="s">
        <v>304</v>
      </c>
      <c r="H128" s="21">
        <f>H129-H127</f>
        <v>0</v>
      </c>
      <c r="I128" s="21">
        <f>I129-I127</f>
        <v>0</v>
      </c>
    </row>
    <row r="129" spans="7:9">
      <c r="G129" s="1" t="s">
        <v>305</v>
      </c>
      <c r="H129" s="21">
        <f>H127*1.23</f>
        <v>0</v>
      </c>
      <c r="I129" s="23">
        <f>I127*1.23</f>
        <v>0</v>
      </c>
    </row>
  </sheetData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</dc:creator>
  <cp:lastModifiedBy>wozniakm</cp:lastModifiedBy>
  <cp:lastPrinted>2018-09-13T06:13:04Z</cp:lastPrinted>
  <dcterms:created xsi:type="dcterms:W3CDTF">2018-09-09T20:59:56Z</dcterms:created>
  <dcterms:modified xsi:type="dcterms:W3CDTF">2019-03-05T12:57:21Z</dcterms:modified>
</cp:coreProperties>
</file>